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Лист1!$A$1:$R$31</definedName>
  </definedNames>
  <calcPr calcId="152511"/>
</workbook>
</file>

<file path=xl/calcChain.xml><?xml version="1.0" encoding="utf-8"?>
<calcChain xmlns="http://schemas.openxmlformats.org/spreadsheetml/2006/main">
  <c r="R18" i="1" l="1"/>
  <c r="Q18" i="1"/>
  <c r="N18" i="1"/>
  <c r="K18" i="1"/>
  <c r="H18" i="1"/>
  <c r="E18" i="1"/>
  <c r="D19" i="1"/>
  <c r="F19" i="1"/>
  <c r="G19" i="1"/>
  <c r="I19" i="1"/>
  <c r="J19" i="1"/>
  <c r="K19" i="1" s="1"/>
  <c r="L19" i="1"/>
  <c r="M19" i="1"/>
  <c r="O19" i="1"/>
  <c r="P19" i="1"/>
  <c r="Q19" i="1" s="1"/>
  <c r="C19" i="1"/>
  <c r="D12" i="1"/>
  <c r="F12" i="1"/>
  <c r="G12" i="1"/>
  <c r="I12" i="1"/>
  <c r="J12" i="1"/>
  <c r="L12" i="1"/>
  <c r="M12" i="1"/>
  <c r="O12" i="1"/>
  <c r="P12" i="1"/>
  <c r="C12" i="1"/>
  <c r="H19" i="1" l="1"/>
  <c r="E19" i="1"/>
  <c r="N19" i="1"/>
  <c r="R17" i="1"/>
  <c r="R19" i="1" s="1"/>
  <c r="R11" i="1"/>
  <c r="R12" i="1" s="1"/>
  <c r="R9" i="1"/>
  <c r="E9" i="1" l="1"/>
  <c r="K17" i="1" l="1"/>
  <c r="Q20" i="1" l="1"/>
  <c r="N20" i="1"/>
  <c r="K20" i="1"/>
  <c r="H20" i="1"/>
  <c r="E20" i="1"/>
  <c r="R16" i="1"/>
  <c r="R15" i="1"/>
  <c r="R10" i="1"/>
  <c r="Q17" i="1"/>
  <c r="N17" i="1"/>
  <c r="H17" i="1"/>
  <c r="E17" i="1"/>
  <c r="Q16" i="1"/>
  <c r="N16" i="1"/>
  <c r="K16" i="1"/>
  <c r="H16" i="1"/>
  <c r="E16" i="1"/>
  <c r="Q15" i="1"/>
  <c r="N15" i="1"/>
  <c r="K15" i="1"/>
  <c r="H15" i="1"/>
  <c r="E15" i="1"/>
  <c r="Q14" i="1"/>
  <c r="N14" i="1"/>
  <c r="K14" i="1"/>
  <c r="H14" i="1"/>
  <c r="E14" i="1"/>
  <c r="Q11" i="1"/>
  <c r="Q12" i="1" s="1"/>
  <c r="N11" i="1"/>
  <c r="N12" i="1" s="1"/>
  <c r="K11" i="1"/>
  <c r="K12" i="1" s="1"/>
  <c r="H11" i="1"/>
  <c r="H12" i="1" s="1"/>
  <c r="E11" i="1"/>
  <c r="E12" i="1" s="1"/>
  <c r="Q10" i="1"/>
  <c r="N10" i="1"/>
  <c r="K10" i="1"/>
  <c r="H10" i="1"/>
  <c r="E10" i="1"/>
  <c r="Q9" i="1"/>
  <c r="N9" i="1"/>
  <c r="K9" i="1"/>
  <c r="H9" i="1"/>
</calcChain>
</file>

<file path=xl/sharedStrings.xml><?xml version="1.0" encoding="utf-8"?>
<sst xmlns="http://schemas.openxmlformats.org/spreadsheetml/2006/main" count="35" uniqueCount="30">
  <si>
    <t>№</t>
  </si>
  <si>
    <t>Показатель</t>
  </si>
  <si>
    <t>Категория присоединения потребителей услуг по технологическому присоединению в разбивке по мощности, в динамике по годам</t>
  </si>
  <si>
    <t>до 15 кВт включительно</t>
  </si>
  <si>
    <t>свыше 15 кВт и до 150 кВт включительно</t>
  </si>
  <si>
    <t xml:space="preserve">свыше 150 кВт и менее 670 кВт </t>
  </si>
  <si>
    <t>не менее 670 кВт</t>
  </si>
  <si>
    <t>объекты по производству электрической энергии</t>
  </si>
  <si>
    <t>Динамика изменения показателя, %</t>
  </si>
  <si>
    <t>Число исполненных договоров об осуществлении технологического присоединения, по которым произошло нарушение сроков, шт.</t>
  </si>
  <si>
    <t xml:space="preserve">Начальник департамента </t>
  </si>
  <si>
    <t>технологического присоединения</t>
  </si>
  <si>
    <t>Е.Л. Солтан</t>
  </si>
  <si>
    <t>Ипатова Е.А., 26-02</t>
  </si>
  <si>
    <t>Всего, 2018 год</t>
  </si>
  <si>
    <t>Чило заявок на технологическое присоединение, поданных заявителями, штуки</t>
  </si>
  <si>
    <t>Число заявок, на технологическое присоединение, по которым направлен проект договора об осуществления технологического присоединения, штуки</t>
  </si>
  <si>
    <t>Число заявок, на технологическое присоединение, по которым направлен проект договора об осуществлении технологического присоединения к электрическим сетям, с нарушением сроков, подвержденным актами контролирующих организаций и (или) решениями суда, в том чсле:</t>
  </si>
  <si>
    <t>3.1.</t>
  </si>
  <si>
    <t>3.2.</t>
  </si>
  <si>
    <t>по вине сетевой организации</t>
  </si>
  <si>
    <t>по вине сторонних лиц</t>
  </si>
  <si>
    <t>Средняя продолжителжительность подготовки и направления проекта договора об осуществлении технологического присоединения к электрическим сетям, дней</t>
  </si>
  <si>
    <t>Число заключенных договоров об осуществлении технологического присоединения, штуки</t>
  </si>
  <si>
    <t>Число исполненных договоров об осуществлении технологического присоединения, штуки</t>
  </si>
  <si>
    <t>7.1</t>
  </si>
  <si>
    <t>7.2</t>
  </si>
  <si>
    <t>по вине заявителя</t>
  </si>
  <si>
    <t>Средняя продолжительность исполнения договоров об осуществлении технологического присоединения к электрическим сетям, дней</t>
  </si>
  <si>
    <t xml:space="preserve">Сведения о качестве  услуг по технологическому присоединению к электрическим сетям ПАО "Кубаньэнерго"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</si>
</sst>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51"/>
  <sheetViews>
    <sheetView tabSelected="1" view="pageBreakPreview" zoomScale="73" zoomScaleNormal="100" zoomScaleSheetLayoutView="73" workbookViewId="0">
      <selection activeCell="U7" sqref="U7"/>
    </sheetView>
  </sheetViews>
  <sheetFormatPr defaultRowHeight="15" x14ac:dyDescent="0.25"/>
  <cols>
    <col min="2" max="2" width="25.140625" customWidth="1"/>
    <col min="3" max="3" width="8.42578125" bestFit="1" customWidth="1"/>
    <col min="16" max="16" width="9.28515625" customWidth="1"/>
  </cols>
  <sheetData>
    <row r="3" spans="1:18" ht="18.75" x14ac:dyDescent="0.3">
      <c r="A3" s="14" t="s">
        <v>29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5" spans="1:18" ht="15" customHeight="1" x14ac:dyDescent="0.25">
      <c r="A5" s="15" t="s">
        <v>0</v>
      </c>
      <c r="B5" s="15" t="s">
        <v>1</v>
      </c>
      <c r="C5" s="12" t="s">
        <v>2</v>
      </c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3"/>
      <c r="R5" s="18" t="s">
        <v>14</v>
      </c>
    </row>
    <row r="6" spans="1:18" ht="40.5" customHeight="1" x14ac:dyDescent="0.25">
      <c r="A6" s="16"/>
      <c r="B6" s="16"/>
      <c r="C6" s="11" t="s">
        <v>3</v>
      </c>
      <c r="D6" s="11"/>
      <c r="E6" s="11"/>
      <c r="F6" s="11" t="s">
        <v>4</v>
      </c>
      <c r="G6" s="11"/>
      <c r="H6" s="11"/>
      <c r="I6" s="11" t="s">
        <v>5</v>
      </c>
      <c r="J6" s="11"/>
      <c r="K6" s="11"/>
      <c r="L6" s="11" t="s">
        <v>6</v>
      </c>
      <c r="M6" s="11"/>
      <c r="N6" s="11"/>
      <c r="O6" s="11" t="s">
        <v>7</v>
      </c>
      <c r="P6" s="11"/>
      <c r="Q6" s="11"/>
      <c r="R6" s="19"/>
    </row>
    <row r="7" spans="1:18" ht="90" x14ac:dyDescent="0.25">
      <c r="A7" s="17"/>
      <c r="B7" s="17"/>
      <c r="C7" s="3">
        <v>2017</v>
      </c>
      <c r="D7" s="3">
        <v>2018</v>
      </c>
      <c r="E7" s="3" t="s">
        <v>8</v>
      </c>
      <c r="F7" s="3">
        <v>2017</v>
      </c>
      <c r="G7" s="3">
        <v>2018</v>
      </c>
      <c r="H7" s="3" t="s">
        <v>8</v>
      </c>
      <c r="I7" s="3">
        <v>2017</v>
      </c>
      <c r="J7" s="3">
        <v>2018</v>
      </c>
      <c r="K7" s="3" t="s">
        <v>8</v>
      </c>
      <c r="L7" s="3">
        <v>2017</v>
      </c>
      <c r="M7" s="3">
        <v>2018</v>
      </c>
      <c r="N7" s="3" t="s">
        <v>8</v>
      </c>
      <c r="O7" s="3">
        <v>2017</v>
      </c>
      <c r="P7" s="3">
        <v>2018</v>
      </c>
      <c r="Q7" s="3" t="s">
        <v>8</v>
      </c>
      <c r="R7" s="20"/>
    </row>
    <row r="8" spans="1:18" x14ac:dyDescent="0.25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2">
        <v>14</v>
      </c>
      <c r="O8" s="2">
        <v>15</v>
      </c>
      <c r="P8" s="2">
        <v>16</v>
      </c>
      <c r="Q8" s="2">
        <v>17</v>
      </c>
      <c r="R8" s="2">
        <v>18</v>
      </c>
    </row>
    <row r="9" spans="1:18" ht="75" x14ac:dyDescent="0.25">
      <c r="A9" s="2">
        <v>1</v>
      </c>
      <c r="B9" s="5" t="s">
        <v>15</v>
      </c>
      <c r="C9" s="6">
        <v>34776</v>
      </c>
      <c r="D9" s="6">
        <v>29895</v>
      </c>
      <c r="E9" s="6">
        <f>D9/C9*100-100</f>
        <v>-14.035541752933057</v>
      </c>
      <c r="F9" s="6">
        <v>1837</v>
      </c>
      <c r="G9" s="6">
        <v>1753</v>
      </c>
      <c r="H9" s="6">
        <f t="shared" ref="H9:H20" si="0">G9/F9*100-100</f>
        <v>-4.5726728361458839</v>
      </c>
      <c r="I9" s="6">
        <v>917</v>
      </c>
      <c r="J9" s="6">
        <v>727</v>
      </c>
      <c r="K9" s="6">
        <f t="shared" ref="K9:K20" si="1">J9/I9*100-100</f>
        <v>-20.719738276990185</v>
      </c>
      <c r="L9" s="6">
        <v>537</v>
      </c>
      <c r="M9" s="6">
        <v>1031</v>
      </c>
      <c r="N9" s="6">
        <f t="shared" ref="N9:N20" si="2">M9/L9*100-100</f>
        <v>91.992551210428303</v>
      </c>
      <c r="O9" s="6">
        <v>4</v>
      </c>
      <c r="P9" s="6">
        <v>8</v>
      </c>
      <c r="Q9" s="6">
        <f t="shared" ref="Q9:Q20" si="3">P9/O9*100-100</f>
        <v>100</v>
      </c>
      <c r="R9" s="6">
        <f>D9+G9+J9+M9+P9</f>
        <v>33414</v>
      </c>
    </row>
    <row r="10" spans="1:18" ht="120" x14ac:dyDescent="0.25">
      <c r="A10" s="2">
        <v>2</v>
      </c>
      <c r="B10" s="5" t="s">
        <v>16</v>
      </c>
      <c r="C10" s="6">
        <v>31504</v>
      </c>
      <c r="D10" s="6">
        <v>27632</v>
      </c>
      <c r="E10" s="6">
        <f t="shared" ref="E10:E20" si="4">D10/C10*100-100</f>
        <v>-12.290502793296085</v>
      </c>
      <c r="F10" s="6">
        <v>1529</v>
      </c>
      <c r="G10" s="6">
        <v>1471</v>
      </c>
      <c r="H10" s="6">
        <f t="shared" si="0"/>
        <v>-3.7933289731850834</v>
      </c>
      <c r="I10" s="6">
        <v>545</v>
      </c>
      <c r="J10" s="6">
        <v>516</v>
      </c>
      <c r="K10" s="6">
        <f t="shared" si="1"/>
        <v>-5.3211009174311812</v>
      </c>
      <c r="L10" s="6">
        <v>132</v>
      </c>
      <c r="M10" s="6">
        <v>578</v>
      </c>
      <c r="N10" s="6">
        <f t="shared" si="2"/>
        <v>337.87878787878788</v>
      </c>
      <c r="O10" s="6">
        <v>2</v>
      </c>
      <c r="P10" s="6">
        <v>6</v>
      </c>
      <c r="Q10" s="6">
        <f t="shared" si="3"/>
        <v>200</v>
      </c>
      <c r="R10" s="6">
        <f>D10+G10+J10+M10+P10</f>
        <v>30203</v>
      </c>
    </row>
    <row r="11" spans="1:18" ht="225" x14ac:dyDescent="0.25">
      <c r="A11" s="2">
        <v>3</v>
      </c>
      <c r="B11" s="5" t="s">
        <v>17</v>
      </c>
      <c r="C11" s="6">
        <v>25</v>
      </c>
      <c r="D11" s="6">
        <v>211</v>
      </c>
      <c r="E11" s="6">
        <f t="shared" si="4"/>
        <v>744</v>
      </c>
      <c r="F11" s="6">
        <v>6</v>
      </c>
      <c r="G11" s="6">
        <v>30</v>
      </c>
      <c r="H11" s="6">
        <f t="shared" si="0"/>
        <v>400</v>
      </c>
      <c r="I11" s="6">
        <v>36</v>
      </c>
      <c r="J11" s="6">
        <v>68</v>
      </c>
      <c r="K11" s="6">
        <f t="shared" si="1"/>
        <v>88.888888888888886</v>
      </c>
      <c r="L11" s="6">
        <v>71</v>
      </c>
      <c r="M11" s="6">
        <v>278</v>
      </c>
      <c r="N11" s="6">
        <f t="shared" si="2"/>
        <v>291.54929577464787</v>
      </c>
      <c r="O11" s="6">
        <v>0</v>
      </c>
      <c r="P11" s="6">
        <v>4</v>
      </c>
      <c r="Q11" s="6" t="e">
        <f t="shared" si="3"/>
        <v>#DIV/0!</v>
      </c>
      <c r="R11" s="6">
        <f>D11+G11+J11+M11+P11</f>
        <v>591</v>
      </c>
    </row>
    <row r="12" spans="1:18" ht="30" x14ac:dyDescent="0.25">
      <c r="A12" s="10" t="s">
        <v>18</v>
      </c>
      <c r="B12" s="5" t="s">
        <v>20</v>
      </c>
      <c r="C12" s="6">
        <f>C11</f>
        <v>25</v>
      </c>
      <c r="D12" s="6">
        <f t="shared" ref="D12:Q12" si="5">D11</f>
        <v>211</v>
      </c>
      <c r="E12" s="6">
        <f t="shared" si="5"/>
        <v>744</v>
      </c>
      <c r="F12" s="6">
        <f t="shared" si="5"/>
        <v>6</v>
      </c>
      <c r="G12" s="6">
        <f t="shared" si="5"/>
        <v>30</v>
      </c>
      <c r="H12" s="6">
        <f t="shared" si="5"/>
        <v>400</v>
      </c>
      <c r="I12" s="6">
        <f t="shared" si="5"/>
        <v>36</v>
      </c>
      <c r="J12" s="6">
        <f t="shared" si="5"/>
        <v>68</v>
      </c>
      <c r="K12" s="6">
        <f t="shared" si="5"/>
        <v>88.888888888888886</v>
      </c>
      <c r="L12" s="6">
        <f t="shared" si="5"/>
        <v>71</v>
      </c>
      <c r="M12" s="6">
        <f t="shared" si="5"/>
        <v>278</v>
      </c>
      <c r="N12" s="6">
        <f t="shared" si="5"/>
        <v>291.54929577464787</v>
      </c>
      <c r="O12" s="6">
        <f t="shared" si="5"/>
        <v>0</v>
      </c>
      <c r="P12" s="6">
        <f t="shared" si="5"/>
        <v>4</v>
      </c>
      <c r="Q12" s="6" t="e">
        <f t="shared" si="5"/>
        <v>#DIV/0!</v>
      </c>
      <c r="R12" s="6">
        <f>R11</f>
        <v>591</v>
      </c>
    </row>
    <row r="13" spans="1:18" x14ac:dyDescent="0.25">
      <c r="A13" s="10" t="s">
        <v>19</v>
      </c>
      <c r="B13" s="5" t="s">
        <v>21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</row>
    <row r="14" spans="1:18" ht="150" x14ac:dyDescent="0.25">
      <c r="A14" s="2">
        <v>4</v>
      </c>
      <c r="B14" s="5" t="s">
        <v>22</v>
      </c>
      <c r="C14" s="6">
        <v>10.71</v>
      </c>
      <c r="D14" s="6">
        <v>9.48</v>
      </c>
      <c r="E14" s="6">
        <f t="shared" si="4"/>
        <v>-11.484593837535016</v>
      </c>
      <c r="F14" s="6">
        <v>10.79</v>
      </c>
      <c r="G14" s="6">
        <v>7.55</v>
      </c>
      <c r="H14" s="6">
        <f t="shared" si="0"/>
        <v>-30.027803521779418</v>
      </c>
      <c r="I14" s="6">
        <v>51.079000000000001</v>
      </c>
      <c r="J14" s="6">
        <v>64.42</v>
      </c>
      <c r="K14" s="6">
        <f t="shared" si="1"/>
        <v>26.118365668865877</v>
      </c>
      <c r="L14" s="6">
        <v>186.71</v>
      </c>
      <c r="M14" s="6">
        <v>259.42</v>
      </c>
      <c r="N14" s="6">
        <f t="shared" si="2"/>
        <v>38.942745434095656</v>
      </c>
      <c r="O14" s="6">
        <v>33.5</v>
      </c>
      <c r="P14" s="6">
        <v>80.67</v>
      </c>
      <c r="Q14" s="6">
        <f t="shared" si="3"/>
        <v>140.80597014925377</v>
      </c>
      <c r="R14" s="6">
        <v>15.13</v>
      </c>
    </row>
    <row r="15" spans="1:18" ht="75" x14ac:dyDescent="0.25">
      <c r="A15" s="2">
        <v>5</v>
      </c>
      <c r="B15" s="5" t="s">
        <v>23</v>
      </c>
      <c r="C15" s="6">
        <v>29085</v>
      </c>
      <c r="D15" s="6">
        <v>26214</v>
      </c>
      <c r="E15" s="6">
        <f t="shared" si="4"/>
        <v>-9.8710675605982487</v>
      </c>
      <c r="F15" s="6">
        <v>1019</v>
      </c>
      <c r="G15" s="6">
        <v>1331</v>
      </c>
      <c r="H15" s="6">
        <f t="shared" si="0"/>
        <v>30.618253189401372</v>
      </c>
      <c r="I15" s="6">
        <v>268</v>
      </c>
      <c r="J15" s="6">
        <v>279</v>
      </c>
      <c r="K15" s="6">
        <f t="shared" si="1"/>
        <v>4.104477611940311</v>
      </c>
      <c r="L15" s="6">
        <v>56</v>
      </c>
      <c r="M15" s="6">
        <v>256</v>
      </c>
      <c r="N15" s="6">
        <f t="shared" si="2"/>
        <v>357.14285714285711</v>
      </c>
      <c r="O15" s="6">
        <v>0</v>
      </c>
      <c r="P15" s="6">
        <v>3</v>
      </c>
      <c r="Q15" s="6" t="e">
        <f t="shared" si="3"/>
        <v>#DIV/0!</v>
      </c>
      <c r="R15" s="6">
        <f>D15+G15+J15+M15+P15</f>
        <v>28083</v>
      </c>
    </row>
    <row r="16" spans="1:18" ht="75" x14ac:dyDescent="0.25">
      <c r="A16" s="2">
        <v>6</v>
      </c>
      <c r="B16" s="5" t="s">
        <v>24</v>
      </c>
      <c r="C16" s="6">
        <v>29706</v>
      </c>
      <c r="D16" s="6">
        <v>25199</v>
      </c>
      <c r="E16" s="6">
        <f t="shared" si="4"/>
        <v>-15.172019120716357</v>
      </c>
      <c r="F16" s="6">
        <v>1143</v>
      </c>
      <c r="G16" s="6">
        <v>1303</v>
      </c>
      <c r="H16" s="6">
        <f t="shared" si="0"/>
        <v>13.998250218722646</v>
      </c>
      <c r="I16" s="6">
        <v>287</v>
      </c>
      <c r="J16" s="6">
        <v>304</v>
      </c>
      <c r="K16" s="6">
        <f t="shared" si="1"/>
        <v>5.9233449477351883</v>
      </c>
      <c r="L16" s="6">
        <v>57</v>
      </c>
      <c r="M16" s="6">
        <v>176</v>
      </c>
      <c r="N16" s="6">
        <f t="shared" si="2"/>
        <v>208.77192982456137</v>
      </c>
      <c r="O16" s="6">
        <v>0</v>
      </c>
      <c r="P16" s="6">
        <v>3</v>
      </c>
      <c r="Q16" s="6" t="e">
        <f t="shared" si="3"/>
        <v>#DIV/0!</v>
      </c>
      <c r="R16" s="6">
        <f>D16+G16+J16+M16+P16</f>
        <v>26985</v>
      </c>
    </row>
    <row r="17" spans="1:18" ht="105" x14ac:dyDescent="0.25">
      <c r="A17" s="2">
        <v>7</v>
      </c>
      <c r="B17" s="5" t="s">
        <v>9</v>
      </c>
      <c r="C17" s="6">
        <v>623</v>
      </c>
      <c r="D17" s="6">
        <v>4473</v>
      </c>
      <c r="E17" s="6">
        <f t="shared" si="4"/>
        <v>617.97752808988764</v>
      </c>
      <c r="F17" s="6">
        <v>206</v>
      </c>
      <c r="G17" s="6">
        <v>426</v>
      </c>
      <c r="H17" s="6">
        <f t="shared" si="0"/>
        <v>106.79611650485435</v>
      </c>
      <c r="I17" s="6">
        <v>67</v>
      </c>
      <c r="J17" s="6">
        <v>134</v>
      </c>
      <c r="K17" s="6">
        <f t="shared" si="1"/>
        <v>100</v>
      </c>
      <c r="L17" s="6">
        <v>17</v>
      </c>
      <c r="M17" s="6">
        <v>44</v>
      </c>
      <c r="N17" s="6">
        <f t="shared" si="2"/>
        <v>158.8235294117647</v>
      </c>
      <c r="O17" s="6">
        <v>0</v>
      </c>
      <c r="P17" s="6">
        <v>3</v>
      </c>
      <c r="Q17" s="6" t="e">
        <f t="shared" si="3"/>
        <v>#DIV/0!</v>
      </c>
      <c r="R17" s="6">
        <f>D17+G17+J17+M17+P17</f>
        <v>5080</v>
      </c>
    </row>
    <row r="18" spans="1:18" ht="30" x14ac:dyDescent="0.25">
      <c r="A18" s="8" t="s">
        <v>25</v>
      </c>
      <c r="B18" s="5" t="s">
        <v>20</v>
      </c>
      <c r="C18" s="6">
        <v>117</v>
      </c>
      <c r="D18" s="6">
        <v>1183</v>
      </c>
      <c r="E18" s="6">
        <f t="shared" si="4"/>
        <v>911.11111111111109</v>
      </c>
      <c r="F18" s="6">
        <v>138</v>
      </c>
      <c r="G18" s="6">
        <v>109</v>
      </c>
      <c r="H18" s="6">
        <f t="shared" si="0"/>
        <v>-21.014492753623188</v>
      </c>
      <c r="I18" s="6">
        <v>51</v>
      </c>
      <c r="J18" s="6">
        <v>68</v>
      </c>
      <c r="K18" s="6">
        <f t="shared" si="1"/>
        <v>33.333333333333314</v>
      </c>
      <c r="L18" s="6">
        <v>14</v>
      </c>
      <c r="M18" s="6">
        <v>14</v>
      </c>
      <c r="N18" s="6">
        <f t="shared" si="2"/>
        <v>0</v>
      </c>
      <c r="O18" s="6">
        <v>0</v>
      </c>
      <c r="P18" s="6">
        <v>3</v>
      </c>
      <c r="Q18" s="6" t="e">
        <f t="shared" si="3"/>
        <v>#DIV/0!</v>
      </c>
      <c r="R18" s="6">
        <f>D18+G18+J18+M18+P18</f>
        <v>1377</v>
      </c>
    </row>
    <row r="19" spans="1:18" x14ac:dyDescent="0.25">
      <c r="A19" s="8" t="s">
        <v>26</v>
      </c>
      <c r="B19" s="5" t="s">
        <v>27</v>
      </c>
      <c r="C19" s="6">
        <f>C17-C18</f>
        <v>506</v>
      </c>
      <c r="D19" s="6">
        <f t="shared" ref="D19:P19" si="6">D17-D18</f>
        <v>3290</v>
      </c>
      <c r="E19" s="6">
        <f t="shared" si="4"/>
        <v>550.197628458498</v>
      </c>
      <c r="F19" s="6">
        <f t="shared" si="6"/>
        <v>68</v>
      </c>
      <c r="G19" s="6">
        <f t="shared" si="6"/>
        <v>317</v>
      </c>
      <c r="H19" s="6">
        <f t="shared" si="0"/>
        <v>366.1764705882353</v>
      </c>
      <c r="I19" s="6">
        <f t="shared" si="6"/>
        <v>16</v>
      </c>
      <c r="J19" s="6">
        <f t="shared" si="6"/>
        <v>66</v>
      </c>
      <c r="K19" s="6">
        <f t="shared" si="1"/>
        <v>312.5</v>
      </c>
      <c r="L19" s="6">
        <f t="shared" si="6"/>
        <v>3</v>
      </c>
      <c r="M19" s="6">
        <f t="shared" si="6"/>
        <v>30</v>
      </c>
      <c r="N19" s="6">
        <f t="shared" si="2"/>
        <v>900</v>
      </c>
      <c r="O19" s="6">
        <f t="shared" si="6"/>
        <v>0</v>
      </c>
      <c r="P19" s="6">
        <f t="shared" si="6"/>
        <v>0</v>
      </c>
      <c r="Q19" s="6" t="e">
        <f t="shared" si="3"/>
        <v>#DIV/0!</v>
      </c>
      <c r="R19" s="6">
        <f>R17-R18</f>
        <v>3703</v>
      </c>
    </row>
    <row r="20" spans="1:18" ht="120" x14ac:dyDescent="0.25">
      <c r="A20" s="2">
        <v>9</v>
      </c>
      <c r="B20" s="1" t="s">
        <v>28</v>
      </c>
      <c r="C20" s="6">
        <v>255.84</v>
      </c>
      <c r="D20" s="6">
        <v>210.43</v>
      </c>
      <c r="E20" s="6">
        <f t="shared" si="4"/>
        <v>-17.749374609130712</v>
      </c>
      <c r="F20" s="6">
        <v>767.93</v>
      </c>
      <c r="G20" s="6">
        <v>397.44</v>
      </c>
      <c r="H20" s="6">
        <f t="shared" si="0"/>
        <v>-48.245282773169428</v>
      </c>
      <c r="I20" s="6">
        <v>990.51</v>
      </c>
      <c r="J20" s="6">
        <v>850.76</v>
      </c>
      <c r="K20" s="6">
        <f t="shared" si="1"/>
        <v>-14.108893398350347</v>
      </c>
      <c r="L20" s="6">
        <v>1460.4</v>
      </c>
      <c r="M20" s="6">
        <v>882.74</v>
      </c>
      <c r="N20" s="6">
        <f t="shared" si="2"/>
        <v>-39.554916461243494</v>
      </c>
      <c r="O20" s="6">
        <v>0</v>
      </c>
      <c r="P20" s="6">
        <v>929.33</v>
      </c>
      <c r="Q20" s="6" t="e">
        <f t="shared" si="3"/>
        <v>#DIV/0!</v>
      </c>
      <c r="R20" s="6">
        <v>231.14</v>
      </c>
    </row>
    <row r="21" spans="1:18" x14ac:dyDescent="0.25">
      <c r="A21" s="7"/>
      <c r="B21" s="4"/>
    </row>
    <row r="22" spans="1:18" x14ac:dyDescent="0.25">
      <c r="A22" s="7"/>
      <c r="B22" s="4"/>
    </row>
    <row r="23" spans="1:18" x14ac:dyDescent="0.25">
      <c r="A23" s="7"/>
      <c r="B23" s="4"/>
    </row>
    <row r="24" spans="1:18" x14ac:dyDescent="0.25">
      <c r="A24" s="7"/>
      <c r="B24" s="9" t="s">
        <v>10</v>
      </c>
    </row>
    <row r="25" spans="1:18" x14ac:dyDescent="0.25">
      <c r="A25" s="7"/>
      <c r="B25" s="9" t="s">
        <v>11</v>
      </c>
      <c r="P25" t="s">
        <v>12</v>
      </c>
    </row>
    <row r="26" spans="1:18" x14ac:dyDescent="0.25">
      <c r="B26" s="4"/>
    </row>
    <row r="27" spans="1:18" x14ac:dyDescent="0.25">
      <c r="B27" s="4"/>
    </row>
    <row r="28" spans="1:18" x14ac:dyDescent="0.25">
      <c r="B28" s="4"/>
    </row>
    <row r="29" spans="1:18" x14ac:dyDescent="0.25">
      <c r="B29" s="4"/>
    </row>
    <row r="30" spans="1:18" x14ac:dyDescent="0.25">
      <c r="B30" s="4"/>
    </row>
    <row r="31" spans="1:18" x14ac:dyDescent="0.25">
      <c r="B31" s="9" t="s">
        <v>13</v>
      </c>
    </row>
    <row r="32" spans="1:18" x14ac:dyDescent="0.25">
      <c r="B32" s="4"/>
    </row>
    <row r="33" spans="2:2" x14ac:dyDescent="0.25">
      <c r="B33" s="4"/>
    </row>
    <row r="34" spans="2:2" x14ac:dyDescent="0.25">
      <c r="B34" s="4"/>
    </row>
    <row r="35" spans="2:2" x14ac:dyDescent="0.25">
      <c r="B35" s="4"/>
    </row>
    <row r="38" spans="2:2" x14ac:dyDescent="0.25">
      <c r="B38" s="4"/>
    </row>
    <row r="39" spans="2:2" x14ac:dyDescent="0.25">
      <c r="B39" s="4"/>
    </row>
    <row r="40" spans="2:2" x14ac:dyDescent="0.25">
      <c r="B40" s="4"/>
    </row>
    <row r="41" spans="2:2" x14ac:dyDescent="0.25">
      <c r="B41" s="4"/>
    </row>
    <row r="42" spans="2:2" x14ac:dyDescent="0.25">
      <c r="B42" s="4"/>
    </row>
    <row r="43" spans="2:2" x14ac:dyDescent="0.25">
      <c r="B43" s="4"/>
    </row>
    <row r="44" spans="2:2" x14ac:dyDescent="0.25">
      <c r="B44" s="4"/>
    </row>
    <row r="45" spans="2:2" x14ac:dyDescent="0.25">
      <c r="B45" s="4"/>
    </row>
    <row r="46" spans="2:2" x14ac:dyDescent="0.25">
      <c r="B46" s="4"/>
    </row>
    <row r="47" spans="2:2" x14ac:dyDescent="0.25">
      <c r="B47" s="4"/>
    </row>
    <row r="48" spans="2:2" x14ac:dyDescent="0.25">
      <c r="B48" s="4"/>
    </row>
    <row r="49" spans="2:2" x14ac:dyDescent="0.25">
      <c r="B49" s="4"/>
    </row>
    <row r="50" spans="2:2" x14ac:dyDescent="0.25">
      <c r="B50" s="4"/>
    </row>
    <row r="51" spans="2:2" x14ac:dyDescent="0.25">
      <c r="B51" s="4"/>
    </row>
  </sheetData>
  <mergeCells count="10">
    <mergeCell ref="A3:R3"/>
    <mergeCell ref="A5:A7"/>
    <mergeCell ref="B5:B7"/>
    <mergeCell ref="R5:R7"/>
    <mergeCell ref="C6:E6"/>
    <mergeCell ref="C5:Q5"/>
    <mergeCell ref="F6:H6"/>
    <mergeCell ref="I6:K6"/>
    <mergeCell ref="L6:N6"/>
    <mergeCell ref="O6:Q6"/>
  </mergeCells>
  <pageMargins left="0.31496062992125984" right="0.31496062992125984" top="0.35433070866141736" bottom="0.35433070866141736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2019-03-20T10:29:44Z</dcterms:modified>
</cp:coreProperties>
</file>