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-srv-1\backup-zakupki\ГКПЗ\2022\"/>
    </mc:Choice>
  </mc:AlternateContent>
  <bookViews>
    <workbookView xWindow="0" yWindow="60" windowWidth="20490" windowHeight="7695" tabRatio="657"/>
  </bookViews>
  <sheets>
    <sheet name="План закупки" sheetId="1" r:id="rId1"/>
  </sheets>
  <definedNames>
    <definedName name="_xlnm._FilterDatabase" localSheetId="0" hidden="1">'План закупки'!$A$7:$BE$259</definedName>
    <definedName name="Z_08C2E202_12A3_47D3_9FFB_98CA1BF6DED4_.wvu.FilterData" localSheetId="0" hidden="1">'План закупки'!$A$7:$Y$10</definedName>
    <definedName name="Z_66814CD0_EAFA_400C_B596_536FF5EFFA38_.wvu.FilterData" localSheetId="0" hidden="1">'План закупки'!$A$7:$Y$10</definedName>
    <definedName name="Z_6D183BEC_C2CD_41F1_9C7E_530180CF74BE_.wvu.Cols" localSheetId="0" hidden="1">'План закупки'!$P:$P</definedName>
    <definedName name="Z_6D183BEC_C2CD_41F1_9C7E_530180CF74BE_.wvu.FilterData" localSheetId="0" hidden="1">'План закупки'!$A$7:$Y$10</definedName>
    <definedName name="Z_6D183BEC_C2CD_41F1_9C7E_530180CF74BE_.wvu.PrintArea" localSheetId="0" hidden="1">'План закупки'!$A$1:$Y$10</definedName>
    <definedName name="Z_8D365262_9604_4051_BE40_31812A008633_.wvu.FilterData" localSheetId="0" hidden="1">'План закупки'!$A$7:$Y$10</definedName>
    <definedName name="Z_91CCA552_4FF9_4F8A_918F_E90526B3286D_.wvu.Cols" localSheetId="0" hidden="1">'План закупки'!#REF!</definedName>
    <definedName name="Z_91CCA552_4FF9_4F8A_918F_E90526B3286D_.wvu.FilterData" localSheetId="0" hidden="1">'План закупки'!$A$7:$Y$10</definedName>
    <definedName name="Z_91CCA552_4FF9_4F8A_918F_E90526B3286D_.wvu.PrintArea" localSheetId="0" hidden="1">'План закупки'!$A$1:$Y$10</definedName>
    <definedName name="Z_AF533CF8_BCBD_4BCE_89DB_18D6C13C2DDE_.wvu.Cols" localSheetId="0" hidden="1">'План закупки'!#REF!</definedName>
    <definedName name="Z_AF533CF8_BCBD_4BCE_89DB_18D6C13C2DDE_.wvu.FilterData" localSheetId="0" hidden="1">'План закупки'!$A$7:$Y$10</definedName>
    <definedName name="Z_AF533CF8_BCBD_4BCE_89DB_18D6C13C2DDE_.wvu.PrintArea" localSheetId="0" hidden="1">'План закупки'!$A$1:$Y$10</definedName>
    <definedName name="_xlnm.Print_Area" localSheetId="0">'План закупки'!$A$1:$Y$12</definedName>
  </definedNames>
  <calcPr calcId="162913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AK259" i="1" l="1"/>
  <c r="AL259" i="1" s="1"/>
  <c r="X259" i="1"/>
  <c r="AK258" i="1"/>
  <c r="AL258" i="1" s="1"/>
  <c r="X258" i="1"/>
  <c r="X128" i="1" l="1"/>
  <c r="X253" i="1"/>
  <c r="Y204" i="1" l="1"/>
  <c r="X243" i="1" l="1"/>
  <c r="X242" i="1"/>
  <c r="X241" i="1"/>
  <c r="X238" i="1"/>
  <c r="X237" i="1"/>
  <c r="X178" i="1"/>
  <c r="X125" i="1"/>
  <c r="X122" i="1"/>
  <c r="X121" i="1"/>
  <c r="X120" i="1"/>
  <c r="X119" i="1"/>
  <c r="X114" i="1"/>
  <c r="X113" i="1"/>
  <c r="X109" i="1"/>
  <c r="X108" i="1"/>
  <c r="X60" i="1"/>
  <c r="X59" i="1"/>
  <c r="X57" i="1"/>
  <c r="X56" i="1"/>
  <c r="X55" i="1"/>
  <c r="X53" i="1"/>
  <c r="X52" i="1"/>
  <c r="X51" i="1"/>
  <c r="X50" i="1"/>
  <c r="X49" i="1"/>
  <c r="X46" i="1"/>
  <c r="X45" i="1"/>
  <c r="X44" i="1"/>
  <c r="X43" i="1"/>
  <c r="X42" i="1"/>
  <c r="X41" i="1"/>
  <c r="X40" i="1"/>
  <c r="X37" i="1"/>
  <c r="X36" i="1"/>
  <c r="X34" i="1"/>
  <c r="X33" i="1"/>
  <c r="X32" i="1"/>
  <c r="X31" i="1"/>
  <c r="X30" i="1"/>
  <c r="X29" i="1"/>
  <c r="X28" i="1"/>
  <c r="X27" i="1"/>
  <c r="X26" i="1"/>
  <c r="X25" i="1"/>
  <c r="X23" i="1"/>
  <c r="X22" i="1"/>
  <c r="X21" i="1"/>
  <c r="X16" i="1"/>
  <c r="X13" i="1"/>
  <c r="X9" i="1"/>
  <c r="X244" i="1"/>
  <c r="X240" i="1"/>
  <c r="X239" i="1"/>
  <c r="X236" i="1"/>
  <c r="X235" i="1"/>
  <c r="X231" i="1"/>
  <c r="X230" i="1"/>
  <c r="X229" i="1"/>
  <c r="X228" i="1"/>
  <c r="X227" i="1"/>
  <c r="X226" i="1"/>
  <c r="X225" i="1"/>
  <c r="X224" i="1"/>
  <c r="X222" i="1"/>
  <c r="X221" i="1"/>
  <c r="X218" i="1"/>
  <c r="X216" i="1"/>
  <c r="X215" i="1"/>
  <c r="X214" i="1"/>
  <c r="X213" i="1"/>
  <c r="X212" i="1"/>
  <c r="X211" i="1"/>
  <c r="X185" i="1"/>
  <c r="X184" i="1"/>
  <c r="X183" i="1"/>
  <c r="X180" i="1"/>
  <c r="X176" i="1"/>
  <c r="X127" i="1"/>
  <c r="X126" i="1"/>
  <c r="X118" i="1"/>
  <c r="X116" i="1"/>
  <c r="X107" i="1"/>
  <c r="X106" i="1"/>
  <c r="X105" i="1"/>
  <c r="X104" i="1"/>
  <c r="X24" i="1"/>
  <c r="X220" i="1"/>
  <c r="X219" i="1"/>
  <c r="X134" i="1"/>
  <c r="Y132" i="1"/>
  <c r="X131" i="1"/>
  <c r="X130" i="1"/>
  <c r="X251" i="1"/>
  <c r="X234" i="1"/>
  <c r="X233" i="1"/>
  <c r="X232" i="1"/>
  <c r="X223" i="1"/>
  <c r="X217" i="1"/>
  <c r="X210" i="1"/>
  <c r="X209" i="1"/>
  <c r="X208" i="1"/>
  <c r="X207" i="1"/>
  <c r="X203" i="1"/>
  <c r="X191" i="1"/>
  <c r="X188" i="1"/>
  <c r="X171" i="1"/>
  <c r="X170" i="1"/>
  <c r="X169" i="1"/>
  <c r="X124" i="1"/>
  <c r="X123" i="1"/>
  <c r="X117" i="1"/>
  <c r="X115" i="1"/>
  <c r="X112" i="1"/>
  <c r="X111" i="1"/>
  <c r="X110" i="1"/>
  <c r="X18" i="1"/>
  <c r="X19" i="1"/>
  <c r="X20" i="1"/>
  <c r="X17" i="1"/>
  <c r="Q250" i="1" l="1"/>
  <c r="O250" i="1"/>
  <c r="Q249" i="1"/>
  <c r="O249" i="1"/>
  <c r="Q248" i="1"/>
  <c r="O248" i="1"/>
  <c r="Q247" i="1"/>
  <c r="O247" i="1"/>
  <c r="Q246" i="1"/>
  <c r="O246" i="1"/>
  <c r="Q245" i="1"/>
  <c r="O245" i="1"/>
  <c r="P188" i="1" l="1"/>
  <c r="R188" i="1" s="1"/>
  <c r="P180" i="1" l="1"/>
  <c r="R180" i="1" s="1"/>
  <c r="AN165" i="1" l="1"/>
  <c r="AK165" i="1"/>
  <c r="AN164" i="1"/>
  <c r="AK164" i="1"/>
  <c r="O164" i="1"/>
  <c r="AN163" i="1"/>
  <c r="AK163" i="1"/>
  <c r="O163" i="1"/>
  <c r="AN162" i="1"/>
  <c r="AK162" i="1"/>
  <c r="O162" i="1"/>
  <c r="AN161" i="1"/>
  <c r="AK161" i="1"/>
  <c r="O161" i="1"/>
  <c r="AN160" i="1"/>
  <c r="AK160" i="1"/>
  <c r="O160" i="1"/>
  <c r="AN159" i="1"/>
  <c r="AK159" i="1"/>
  <c r="O159" i="1"/>
  <c r="AN158" i="1"/>
  <c r="AK158" i="1"/>
  <c r="O158" i="1"/>
  <c r="AN157" i="1"/>
  <c r="AK157" i="1"/>
  <c r="O157" i="1"/>
  <c r="AN156" i="1"/>
  <c r="AK156" i="1"/>
  <c r="O156" i="1"/>
  <c r="AN155" i="1"/>
  <c r="AK155" i="1"/>
  <c r="O155" i="1"/>
  <c r="AN154" i="1"/>
  <c r="AK154" i="1"/>
  <c r="O154" i="1"/>
  <c r="AN153" i="1"/>
  <c r="AK153" i="1"/>
  <c r="O153" i="1"/>
  <c r="AN152" i="1"/>
  <c r="AK152" i="1"/>
  <c r="O152" i="1"/>
  <c r="AN151" i="1"/>
  <c r="AK151" i="1"/>
  <c r="O151" i="1"/>
  <c r="AN150" i="1"/>
  <c r="AK150" i="1"/>
  <c r="O150" i="1"/>
  <c r="AN149" i="1"/>
  <c r="AK149" i="1"/>
  <c r="O149" i="1"/>
  <c r="AN148" i="1"/>
  <c r="AK148" i="1"/>
  <c r="O148" i="1"/>
  <c r="AN147" i="1"/>
  <c r="AK147" i="1"/>
  <c r="O147" i="1"/>
  <c r="AN146" i="1"/>
  <c r="AK146" i="1"/>
  <c r="O146" i="1"/>
  <c r="AN145" i="1"/>
  <c r="AK145" i="1"/>
  <c r="O145" i="1"/>
  <c r="AN144" i="1"/>
  <c r="AK144" i="1"/>
  <c r="O144" i="1"/>
  <c r="AN143" i="1"/>
  <c r="AK143" i="1"/>
  <c r="O143" i="1"/>
  <c r="AN142" i="1"/>
  <c r="AK142" i="1"/>
  <c r="O142" i="1"/>
  <c r="AN141" i="1"/>
  <c r="AK141" i="1"/>
  <c r="O141" i="1"/>
  <c r="AN140" i="1"/>
  <c r="AK140" i="1"/>
  <c r="O140" i="1"/>
  <c r="AN139" i="1"/>
  <c r="AK139" i="1"/>
  <c r="O139" i="1"/>
  <c r="AN138" i="1"/>
  <c r="AK138" i="1"/>
  <c r="O138" i="1"/>
  <c r="AN137" i="1"/>
  <c r="AK137" i="1"/>
  <c r="O137" i="1"/>
  <c r="AN136" i="1"/>
  <c r="AK136" i="1"/>
  <c r="AN135" i="1"/>
  <c r="AK135" i="1"/>
  <c r="O135" i="1"/>
  <c r="AN134" i="1"/>
  <c r="AK134" i="1"/>
  <c r="O134" i="1"/>
  <c r="AN133" i="1"/>
  <c r="AK133" i="1"/>
  <c r="AN132" i="1"/>
  <c r="AK132" i="1"/>
  <c r="O132" i="1"/>
  <c r="AN131" i="1"/>
  <c r="AK131" i="1"/>
  <c r="O131" i="1"/>
  <c r="AN130" i="1"/>
  <c r="AK130" i="1"/>
  <c r="O130" i="1"/>
  <c r="AN129" i="1"/>
  <c r="AK129" i="1"/>
  <c r="O129" i="1"/>
  <c r="Y138" i="1" l="1"/>
  <c r="Y142" i="1"/>
  <c r="Y150" i="1"/>
  <c r="Y154" i="1"/>
  <c r="Y160" i="1"/>
  <c r="Y141" i="1"/>
  <c r="Y145" i="1"/>
  <c r="Y149" i="1"/>
  <c r="Y159" i="1"/>
  <c r="Y129" i="1"/>
  <c r="Y136" i="1"/>
  <c r="Y140" i="1"/>
  <c r="Y144" i="1"/>
  <c r="Y148" i="1"/>
  <c r="Y152" i="1"/>
  <c r="Y156" i="1"/>
  <c r="X156" i="1" s="1"/>
  <c r="Y162" i="1"/>
  <c r="Y146" i="1"/>
  <c r="Y137" i="1"/>
  <c r="Y153" i="1"/>
  <c r="Y157" i="1"/>
  <c r="Y135" i="1"/>
  <c r="Y139" i="1"/>
  <c r="Y143" i="1"/>
  <c r="Y147" i="1"/>
  <c r="Y151" i="1"/>
  <c r="Y155" i="1"/>
  <c r="Y161" i="1"/>
  <c r="Y163" i="1"/>
  <c r="X163" i="1" s="1"/>
  <c r="Y165" i="1"/>
  <c r="X165" i="1" s="1"/>
  <c r="Y164" i="1"/>
  <c r="X164" i="1" s="1"/>
  <c r="X140" i="1" l="1"/>
  <c r="X155" i="1"/>
  <c r="X136" i="1"/>
  <c r="X146" i="1"/>
  <c r="X129" i="1"/>
  <c r="X141" i="1"/>
  <c r="X142" i="1"/>
  <c r="X143" i="1"/>
  <c r="X153" i="1"/>
  <c r="X154" i="1"/>
  <c r="X139" i="1"/>
  <c r="X145" i="1"/>
  <c r="X144" i="1"/>
  <c r="X135" i="1"/>
  <c r="X157" i="1"/>
  <c r="AK249" i="1" l="1"/>
  <c r="AL249" i="1" s="1"/>
  <c r="AM249" i="1" s="1"/>
  <c r="AN249" i="1" s="1"/>
  <c r="X249" i="1"/>
  <c r="X245" i="1"/>
  <c r="AK245" i="1"/>
  <c r="AL245" i="1" l="1"/>
  <c r="AM245" i="1" s="1"/>
  <c r="AN245" i="1" s="1"/>
  <c r="AK248" i="1"/>
  <c r="AL248" i="1" s="1"/>
  <c r="AM248" i="1" s="1"/>
  <c r="AN248" i="1" s="1"/>
  <c r="X248" i="1"/>
  <c r="X246" i="1"/>
  <c r="AK246" i="1"/>
  <c r="AL246" i="1" s="1"/>
  <c r="AM246" i="1" s="1"/>
  <c r="AN246" i="1" s="1"/>
  <c r="X247" i="1"/>
  <c r="AK247" i="1"/>
  <c r="AL247" i="1" s="1"/>
  <c r="AM247" i="1" s="1"/>
  <c r="AN247" i="1" s="1"/>
  <c r="AK250" i="1"/>
  <c r="AL250" i="1" s="1"/>
  <c r="AM250" i="1" s="1"/>
  <c r="AN250" i="1" s="1"/>
  <c r="X250" i="1"/>
</calcChain>
</file>

<file path=xl/comments1.xml><?xml version="1.0" encoding="utf-8"?>
<comments xmlns="http://schemas.openxmlformats.org/spreadsheetml/2006/main">
  <authors>
    <author>Резанова Наталья Алексеевна</author>
  </authors>
  <commentList>
    <comment ref="X170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7 рабочих дней на размещение + 20 календарных дней на подведение итогов (рассмотрение. Переторжка, подведение итогов)</t>
        </r>
      </text>
    </comment>
    <comment ref="AK170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20 дней на заключение договора со дня объявления участника победителем закупки
</t>
        </r>
      </text>
    </comment>
    <comment ref="Q2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этап - обзорка финансовой отчетности по МСФО - 6м2022;
2 этап - промежуточный аудит отчетности по РСБУ за 9м2022
</t>
        </r>
      </text>
    </comment>
    <comment ref="R204" authorId="0" shapeId="0">
      <text>
        <r>
          <rPr>
            <sz val="9"/>
            <color indexed="81"/>
            <rFont val="Tahoma"/>
            <family val="2"/>
            <charset val="204"/>
          </rPr>
          <t xml:space="preserve">3 и 4 этапы аудит годовой отчетности РСБУ за 2022, аудит офинансовой отчетности по МСФО за 12м2022
</t>
        </r>
      </text>
    </comment>
    <comment ref="Y204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срок размещения 15 дней - ориентировочно;
внутренние мероприятия (рассмотрение, переторжка, подведение итога) 30 дней</t>
        </r>
      </text>
    </comment>
    <comment ref="AK204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20 дней на заключение договора - это дата не позднее 25.03.2022 и плюс еще время на проведение корпоративных процедур (Совет директоров, годовое собрание акционеров) по утверждению аудитора, выгравшего открытый конкурс по закупке данного лота
</t>
        </r>
      </text>
    </comment>
    <comment ref="AN204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с учетом испольнения сторона всех обязательств по договору, т.е с учетом обязательства по оплата услуг
</t>
        </r>
      </text>
    </comment>
    <comment ref="Q2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этап - обзорка финансовой отчетности по МСФО - 6м2022;
2 этап - промежуточный аудит отчетности по РСБУ за 9м2022
</t>
        </r>
      </text>
    </comment>
    <comment ref="R252" authorId="0" shapeId="0">
      <text>
        <r>
          <rPr>
            <sz val="9"/>
            <color indexed="81"/>
            <rFont val="Tahoma"/>
            <family val="2"/>
            <charset val="204"/>
          </rPr>
          <t xml:space="preserve">3 и 4 этапы аудит годовой отчетности РСБУ за 2022, аудит офинансовой отчетности по МСФО за 12м2022
</t>
        </r>
      </text>
    </comment>
    <comment ref="Y252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срок размещения 15 дней - ориентировочно;
внутренние мероприятия (рассмотрение, переторжка, подведение итога) 30 дней</t>
        </r>
      </text>
    </comment>
    <comment ref="AK252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20 дней на заключение договора - это дата не позднее 25.03.2022 и плюс еще время на проведение корпоративных процедур (Совет директоров, годовое собрание акционеров) по утверждению аудитора, выгравшего открытый конкурс по закупке данного лота
</t>
        </r>
      </text>
    </comment>
    <comment ref="AN252" authorId="0" shapeId="0">
      <text>
        <r>
          <rPr>
            <b/>
            <sz val="9"/>
            <color indexed="81"/>
            <rFont val="Tahoma"/>
            <family val="2"/>
            <charset val="204"/>
          </rPr>
          <t>Резанова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с учетом испольнения сторона всех обязательств по договору, т.е с учетом обязательства по оплата услуг
</t>
        </r>
      </text>
    </comment>
  </commentList>
</comments>
</file>

<file path=xl/sharedStrings.xml><?xml version="1.0" encoding="utf-8"?>
<sst xmlns="http://schemas.openxmlformats.org/spreadsheetml/2006/main" count="4792" uniqueCount="745">
  <si>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</si>
  <si>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</si>
  <si>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</si>
  <si>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</si>
  <si>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</si>
  <si>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</si>
  <si>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</si>
  <si>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</si>
  <si>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</si>
  <si>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</si>
  <si>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</si>
  <si>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</si>
  <si>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</si>
  <si>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</si>
  <si>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</si>
  <si>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</si>
  <si>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</si>
  <si>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</si>
  <si>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</si>
  <si>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</si>
  <si>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</si>
  <si>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</si>
  <si>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</si>
  <si>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</si>
  <si>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</si>
  <si>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</si>
  <si>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</si>
  <si>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</si>
  <si>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</si>
  <si>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</si>
  <si>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</si>
  <si>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</si>
  <si>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</si>
  <si>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</si>
  <si>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</si>
  <si>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</si>
  <si>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</si>
  <si>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</si>
  <si>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</si>
  <si>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</si>
  <si>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</si>
  <si>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</si>
  <si>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</si>
  <si>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</si>
  <si>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</si>
  <si>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</si>
  <si>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</si>
  <si>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</si>
  <si>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</si>
  <si>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</si>
  <si>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</si>
  <si>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…</t>
  </si>
  <si>
    <r>
      <t xml:space="preserve">Объёмы оплаты долгосрочного договора по годам, тыс. рублей с НДС </t>
    </r>
    <r>
      <rPr>
        <i/>
        <sz val="12"/>
        <color rgb="FF00B0F0"/>
        <rFont val="Calibri"/>
        <family val="2"/>
        <charset val="204"/>
        <scheme val="minor"/>
      </rPr>
      <t>(при более длительном периоде действия и оплаты договора, необходимо разбивку цен по годам отразить в дополнительных Графах начиная с 51 и далее с добавлением необходимого количества)</t>
    </r>
  </si>
  <si>
    <t>Планируемый срок исполнения договора (чч.мм.гггг)</t>
  </si>
  <si>
    <t>План закупки ПАО "Россети Кубань" на 2022 год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</si>
  <si>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</si>
  <si>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</si>
  <si>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>ПАО "Россети Кубань"</t>
  </si>
  <si>
    <t xml:space="preserve">Департамент управления персоналом и организационного проектирования </t>
  </si>
  <si>
    <t>Услуги</t>
  </si>
  <si>
    <t>Услуги по организации и проведению открытого корпоративного чемпионата профессионального мастерства ПАО «Россети» «Молодые профессионалы» по методике WorldSkills</t>
  </si>
  <si>
    <t>93.29.9</t>
  </si>
  <si>
    <t>93.29.2</t>
  </si>
  <si>
    <t>Нет</t>
  </si>
  <si>
    <t>Прибыль</t>
  </si>
  <si>
    <t>Мониторинг цен</t>
  </si>
  <si>
    <t>ЕП</t>
  </si>
  <si>
    <t>неэлектронная</t>
  </si>
  <si>
    <t>5.7.3.6</t>
  </si>
  <si>
    <t xml:space="preserve">Услуги по организации и проведению соревнований профессионального мастерства </t>
  </si>
  <si>
    <t>В соответствии с проектом договора</t>
  </si>
  <si>
    <t>Условная единица</t>
  </si>
  <si>
    <t>03000000000</t>
  </si>
  <si>
    <t>Краснодарский край</t>
  </si>
  <si>
    <t>31.12.2022</t>
  </si>
  <si>
    <t>Департамент управления персоналом и организационного проектирования</t>
  </si>
  <si>
    <t>Услуги по организации и проведению чемпионата профессионального мастерства по методике WorldSkills по компетенции 1</t>
  </si>
  <si>
    <t>Услуги по организации и проведению чемпионата профессионального мастерства по методике Ворлдскиллс</t>
  </si>
  <si>
    <t xml:space="preserve">Услуги по организации и проведению чемпионата профессионального мастерства по методике WorldSkills по компетенции 2 </t>
  </si>
  <si>
    <t xml:space="preserve">Департамент бухгалтерского и налогового учета и отчетности </t>
  </si>
  <si>
    <t>Оказание консультационных услуг по проведению теста на обесценение активов для целей формирования консолидированной финансовой отчетности по МСФО на 2022 год</t>
  </si>
  <si>
    <t>70.22</t>
  </si>
  <si>
    <t>70.22.12.000</t>
  </si>
  <si>
    <t>Себестоимость</t>
  </si>
  <si>
    <t>ОЗП</t>
  </si>
  <si>
    <t>электронная</t>
  </si>
  <si>
    <t>в соответствии с ТЗ</t>
  </si>
  <si>
    <t>2022-2023</t>
  </si>
  <si>
    <t>Оказание консультанционные услуг  (методологическая поддержка  по вопросам применения МСФО) на период с 01.01.2023 - 31.12.2023г.</t>
  </si>
  <si>
    <t>2023-2024</t>
  </si>
  <si>
    <t>Департамент безопасности</t>
  </si>
  <si>
    <t>Охрана</t>
  </si>
  <si>
    <t xml:space="preserve">80.10.12 </t>
  </si>
  <si>
    <t xml:space="preserve">нет </t>
  </si>
  <si>
    <t>Расчет предельной стоимости</t>
  </si>
  <si>
    <t>ОК</t>
  </si>
  <si>
    <t>Оказание услуг по охране</t>
  </si>
  <si>
    <t>В соответствии с ТЗ</t>
  </si>
  <si>
    <t>2023-2025</t>
  </si>
  <si>
    <t>Оказание услуг по охране объектов 
ПАО "Россети Кубань" Северная зона</t>
  </si>
  <si>
    <t>Оказание услуг по пультовой охране и техническому обслуживанию кнопок тревожной сигнализации</t>
  </si>
  <si>
    <t>5.7.3.3</t>
  </si>
  <si>
    <t xml:space="preserve">Сочинский отдел филиала ФГУП «Охрана» Росгвардии по Краснодарскому краю                         </t>
  </si>
  <si>
    <t>Блок ИТ</t>
  </si>
  <si>
    <t>ИТ</t>
  </si>
  <si>
    <t>Оказание услуг по техническому сопровождению программного комплекса "Аварийность"</t>
  </si>
  <si>
    <t>62.01</t>
  </si>
  <si>
    <t>62.01.11</t>
  </si>
  <si>
    <t>Оказание услуг по предоставлению доступа к автоматизированной информационной системе ServiceDesk Группы компаний "Россети"</t>
  </si>
  <si>
    <t>ПАО "Россети"</t>
  </si>
  <si>
    <t>Оказание услуг предоставлению доступа к автоматизированной информационной системе ServiceDesk Группы компаний "Россети"</t>
  </si>
  <si>
    <t>2022-2025</t>
  </si>
  <si>
    <t>Оказание услуг по предоставлению доступа к автоматизированной информационной системе учета заявок по сбоям в оборудования учета электроэнергии Группы компаний "Россети"</t>
  </si>
  <si>
    <t>Оказание услуг по технической поддержке и предоставлению доступа к автоматизированной системе сбора показателей двух функциональных блоков группы компаний «Россети»</t>
  </si>
  <si>
    <t>Оказание информационных услуг по сопровождению типовых справочников в области технического обслуживания и ремонтов оборудования</t>
  </si>
  <si>
    <t>Оказание услуг по предоставлению доступа к единой системе оперативного контроля</t>
  </si>
  <si>
    <t>Оказание услуг по предоставлению доступа к СКИУР/СМТЭП</t>
  </si>
  <si>
    <t>Оказание услуг по сопровождению автоматизированной информационной системы расчета заработной платы и кадрового учета</t>
  </si>
  <si>
    <t>Оказание услуг технической поддержки лицензий автоматизированной системы документооборота</t>
  </si>
  <si>
    <t>Оказание услуг по сопровождению и доработке автоматизированной системы управления производственными активами</t>
  </si>
  <si>
    <t xml:space="preserve">Предоставление сертификата на техническую поддержку программного обеспечения ОПТИМУМ ММС </t>
  </si>
  <si>
    <t>Оказание услуг по обновлению программного комплекса "Гранд-смета"</t>
  </si>
  <si>
    <t>Оказание услуг по сервисному обслуживанию центра обработки вызовов на платформе Avaya Aura</t>
  </si>
  <si>
    <t>Оказание услуг по переводу геоинформационной системы ПАО «Россети Кубань» на платформу геоинформационной системы ПАО «Россети Юг», миграции данных и интеграции с корпоративными информационными системами</t>
  </si>
  <si>
    <t>Предоставление права на использование программного обеспечения Microsoft</t>
  </si>
  <si>
    <t xml:space="preserve">Выполнение работ по созданию автоматизированных систем управления автотранспортом </t>
  </si>
  <si>
    <t>Выполнение работ по развитию Автоматизированной системы управления ремонтами энергетического оборудования в части интеграции с Системой управления производственными активами</t>
  </si>
  <si>
    <t xml:space="preserve">Выполнение работ по автоматизации ведения графика вывода оборудования в ремонт, с учетом интеграции графика вывода оборудования в ремонт с оперативно-информационным комплексом, Автоматизированной системой управления ремонтами энергетического оборудования </t>
  </si>
  <si>
    <t>Выполнение работ по автоматизации планирования многолетних и годовых планов - графиков и форм отчетности по диагностическим работам с учетом требований централизованного организационно-распорядительного документа Общества,  регламентирующих процессы Диагностики</t>
  </si>
  <si>
    <t xml:space="preserve">Оказание услуг по доработке функционала системы управления производственными активами для паспортизации вторичного оборудования и планированию мероприятий ТОиР по вторичному оборудованию </t>
  </si>
  <si>
    <t>Выполнение работ по интеграции системы управления производственными активами Общества с автоматизированной системой по управлению кадрами</t>
  </si>
  <si>
    <t xml:space="preserve"> Выполнение работ по автоматизации процесса учета и анализа аварийных отключений на ПС и ЛЭП 35 кВ и выше в системе управления производственными активами Общества </t>
  </si>
  <si>
    <t>Оказание услуг по доработке автоматизированной системы расчета условных единиц в соответствии с утвержденной ПАО "Россети" Методикой</t>
  </si>
  <si>
    <t>Выполнение работ по автоматизации функционала Системы оперативного управления работами с учетом интеграции с электронным учетом дефектов, оперативно-информационным комплексом, Автоматизированной системой управления ремонтами энергетического оборудования, цифровыми средствами индивидуальной защиты. Интеграция Системы оперативного управления работами с Автоматизированной информационной системой охрана труда и производственная безопасность, Системой управления производственными активами. Интеграция Системы оперативного управления работами с Системой учёта транспорта электроэнергии, Автоматизированной информационной системы управление производственным предприятием, Автоматизированной информационной системы расчета заработной платы и кадрового учета.</t>
  </si>
  <si>
    <t>Да</t>
  </si>
  <si>
    <t>Выполнение работ по автоматизации функционала "Охрана труда и производственная безопасность"</t>
  </si>
  <si>
    <t xml:space="preserve">Оказание услуг по доработке информационных систем ДЗО ПАО "Россети" с целью их интеграции с автоматизированной системой учета и контроля дебиторской задоленности </t>
  </si>
  <si>
    <t xml:space="preserve">Выполнение работ по интеграции систем с Единным контакт центром </t>
  </si>
  <si>
    <t>Выполнение работ по модернизации информационных систем, обеспечивающих формирование балансов электроэнергии</t>
  </si>
  <si>
    <t>Выполнение работ по внедрению единого интеграционного решения для Автоматизированной информационной системы управления казначейскими операциями</t>
  </si>
  <si>
    <t>Поставка компьютерного оборудования и оргтехники</t>
  </si>
  <si>
    <t>26.2</t>
  </si>
  <si>
    <t>Поставка материалов для технического обслуживания компьютерного оборудования и оргтехники</t>
  </si>
  <si>
    <t>Поставка материалов для ремонта  компьютерного оборудования и оргтехники</t>
  </si>
  <si>
    <t>Оказание услуг по консультационному и информационному сопровождению, в том числе предоставлению обновлений, Программного комплекса РТП 3</t>
  </si>
  <si>
    <t>ООО "Энергоэкспертсервис"</t>
  </si>
  <si>
    <t>Передача неисключительных прав использования программного обеспечения "VoltExpert"</t>
  </si>
  <si>
    <t>ООО "Соинтех"</t>
  </si>
  <si>
    <t>Предоставление права на использование программно-технического комплекса «Информационно-аналитический сервис С24"</t>
  </si>
  <si>
    <t>Амортизация</t>
  </si>
  <si>
    <t>ООО «НПО «Бизнес Системы»</t>
  </si>
  <si>
    <t>ПИР</t>
  </si>
  <si>
    <t>Выполнение проектно-изыскательских работ по объекту филиала ПАО "Россети Кубань" Ленинградские электрические сети: "Реконструкция 2-х цепей ВЛ 110 кВ Староминская-Ейск1 (ориентировочная протяженность 65 км.) (проектно-изыскательские работы)"</t>
  </si>
  <si>
    <t>71.12</t>
  </si>
  <si>
    <t>71.12.13.000</t>
  </si>
  <si>
    <t>Соответствие НТД</t>
  </si>
  <si>
    <t>условная единица</t>
  </si>
  <si>
    <t>Проект ИПР принятый к рассмотрению МЭ</t>
  </si>
  <si>
    <t>Реконструкция 2-х цепей ВЛ 110 кВ Староминская-Ейск1 (ориентировочная протяженность 65 км.) (проектно-изыскательские работы)</t>
  </si>
  <si>
    <t>H_prj_107000_49848</t>
  </si>
  <si>
    <t>Выполнение проектно-изыскательских работ по объекту филиала ПАО "Россети Кубань" Юго-западные электрические сети: "Реконструкция ПС 110/35/6 Холмская. Замена тр-ров Т-1 20 МВА и Т-2 15 МВА на тр-ры 2х25 МВА, с реконструкцией ОРУ, строительство нового КРУ-6 кВ и ОПУ (проектно-изыскательские работы)"</t>
  </si>
  <si>
    <t>Реконструкция ПС 110/35/6 Холмская. Замена тр-ров Т-1 20 МВА и Т-2 15 МВА на тр-ры 2х25 МВА, с реконструкцией ОРУ, строительство нового КРУ-6 кВ и ОПУ (проектно-изыскательские работы)</t>
  </si>
  <si>
    <t>H_prj_107000_49852</t>
  </si>
  <si>
    <t>СМР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</si>
  <si>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110 кВ "ИКЕА"</t>
  </si>
  <si>
    <t>43.21</t>
  </si>
  <si>
    <t>43.21.10.110</t>
  </si>
  <si>
    <t>Доп. эмиссия</t>
  </si>
  <si>
    <t>K_prj_107000_60879</t>
  </si>
  <si>
    <t>Выполнение строительно-монтажных и пусконаладочных работ по объекту филиала ПАО "Россети Кубань" Адыгейские электрические сети: "Реконструкция ПС 110/35/10/6 кВ «Северная» с заменой трансформатора Т-3 4 МВА на трансформатор мощностью 25 МВА и установкой трансформатора Т-4 мощностью 25 МВА"</t>
  </si>
  <si>
    <t>Республика Адыгея</t>
  </si>
  <si>
    <t>Реконструкция ПС 110/35/10/6 кВ «Северная» с заменой трансформатора Т-3 4 МВА на трансформатор мощностью 25 МВА и установкой трансформатора Т-4 мощностью 25 МВА</t>
  </si>
  <si>
    <t>K_prj_107000_60881</t>
  </si>
  <si>
    <t>Выполнение строительно-монтажных и пусконаладочных работ по объекту филиала ПАО "Россети Кубань" Армавирские электрические сети: "Реконструкция ПС 110/35/6 кВ «Армавирская ТЭЦ» 2 этап"</t>
  </si>
  <si>
    <t>Реконструкция ПС 110/35/6 кВ «Армавирская ТЭЦ» 2 этап</t>
  </si>
  <si>
    <t>H_prj_107000_60086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</si>
  <si>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110/35/10 кВ «Старокорсунская» с заменой трансформаторов Т-1 16 МВА и Т-2 10 МВА на трансформаторы 2х40 МВА"</t>
  </si>
  <si>
    <t>Реконструкция ПС 110/35/10 кВ «Старокорсунская» с заменой трансформаторов Т-1 16 МВА и Т-2 10 МВА на трансформаторы 2х40 МВА</t>
  </si>
  <si>
    <t>H_prj_107000_51097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</si>
  <si>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35/10 кВ Энем с заменой тр-ов 2х5,6 МВА на 2х10 МВА"</t>
  </si>
  <si>
    <t>Реконструкция ПС 35/10 кВ Энем с заменой тр-ов 2х5,6 МВА на 2х10 МВА</t>
  </si>
  <si>
    <t>F_prj_107000_48144</t>
  </si>
  <si>
    <t>Выполнение строительно-монтажных и пусконаладочных работ по объекту филиала ПАО "Россети Кубань" Лабинские электрические сети: "Строительство ВЛ 110 кВ Лабинск-2-Советская"</t>
  </si>
  <si>
    <t>Строительство ВЛ 110 кВ Лабинск-2-Советская</t>
  </si>
  <si>
    <t>F_prj_107000_48191</t>
  </si>
  <si>
    <t>Выполнение строительно-монтажных и пусконаладочных работ по объекту филиала ПАО "Россети Кубань" Краснодарские электрические сети: "Строительство ВЛ 110 кВ Афипская-Холмская с отпайкой на ПС Северская тяговая"</t>
  </si>
  <si>
    <t>Строительство ВЛ 110 кВ Афипская-Холмская с отпайкой на ПС Северская тяговая</t>
  </si>
  <si>
    <t>H_prj_107000_60092</t>
  </si>
  <si>
    <t>Выполнение строительно-монтажных и пусконаладочных работ по объекту филиала ПАО "Россети Кубань" Краснодарские электрические сети: Строительство 2 цепи ВЛ 110 кВ Лорис - Старокорсунская (ориентировочная протяженность 20,5 км.)</t>
  </si>
  <si>
    <t>Строительство 2 цепи ВЛ 110 кВ Лорис - Старокорсунская (ориентировочная протяженность 20,5 км.)</t>
  </si>
  <si>
    <t>H_prj_107000_51098</t>
  </si>
  <si>
    <t>Выполнение строительно-монтажных и пусконаладочных работ по объекту филиала ПАО "Россети Кубань" Славянские электрические сети: "Строительство участка ЛЭП 110 кВ от существующей ВЛ 110 кВ Славянская – Славянская-110 с отпайкой на ПС Протока тяговая до ВЛ 110 кВ Красноармейская – Центральная с образованием ВЛ 110 кВ Славянская – Красноармейская с отпайками на ПС Славянская, ПС Протока тяговая, ПС Центральная"</t>
  </si>
  <si>
    <t>Строительство участка ЛЭП 110 кВ от существующей ВЛ 110 кВ Славянская – Славянская-110 с отпайкой на ПС Протока тяговая до ВЛ 110 кВ Красноармейская – Центральная с образованием ВЛ 110 кВ Славянская – Красноармейская с отпайками на ПС Славянская, ПС Протока тяговая, ПС Центральная</t>
  </si>
  <si>
    <t>J_prj_107000_60612</t>
  </si>
  <si>
    <t>Выполнение строительно-монтажных и пусконаладочных работ по объекту филиала ПАО "Россети Кубань" Краснодарские электрические сети: "Строительство ЛЭП 110 кВ Новая-Западная-2 I цепь с отпайками, ЛЭП 110 кВ Новая-Западная-2 II цепь с отпайкой на ПС Тургеневская"</t>
  </si>
  <si>
    <t>Строительство ЛЭП 110 кВ Новая-Западная-2 I цепь с отпайками, ЛЭП 110 кВ Новая-Западная-2 II цепь с отпайкой на ПС Тургеневская</t>
  </si>
  <si>
    <t>J_prj_107000_60613</t>
  </si>
  <si>
    <t>Выполнение проектно-изыскательских работ по объекту филиала ПАО "Россети Кубань" Юго-западные электрические сети: "Реконструкция ВЛ 110 кВ Холмская-Новая 1,2 цепь в в части расширения просек (проектно-изыскательские работы)"</t>
  </si>
  <si>
    <t>L_112320_000001072</t>
  </si>
  <si>
    <t>Выполнение строительно-монтажных и пусконаладочных работ по объекту филиала ПАО "Россети Кубань" Сочинские электрические сети:Реконструкция ВЛ 110 кВ «Горячий ключ – Фанагорийская тяговая» в особо охраняемой территории государственного природного зоологического заказника регионального значения «Горячеключевской» в части расширения просек</t>
  </si>
  <si>
    <t>Реконструкция ВЛ 110 кВ «Горячий ключ – Фанагорийская тяговая» в особо охраняемой территории государственного природного зоологического заказника регионального значения «Горячеключевской» в части расширения просек</t>
  </si>
  <si>
    <t>L_072320_000001039</t>
  </si>
  <si>
    <t>Выполнение строительно-монтажных и пусконаладочных работ по объекту филиала ПАО "Россети Кубань" Адыгейские электрические сети: "Реконструкция ПС 110/35/10 кВ «Очистные сооружения» с заменой трансформаторов 2х16 МВА на 2х40 МВА с установкой ТОР-10 кВ"</t>
  </si>
  <si>
    <t>Реконструкция ПС 110/35/10 кВ «Очистные сооружения» с заменой трансформаторов 2х16 МВА на 2х40 МВА с установкой ТОР-10 кВ</t>
  </si>
  <si>
    <t>J_prj_107000_60614</t>
  </si>
  <si>
    <t>Выполнение строительно-монтажных и пусконаладочных работ по объекту филиала ПАО "Россети Кубань" Лабинские электрические сети: "Реконструкция ПС 110/35/10 кВ «Лабинск-1» с заменой устройств компенсации емкостных токов замыкания на землю на 1 СШ-10 кВ"</t>
  </si>
  <si>
    <t>Реконструкция ПС 110/35/10 кВ «Лабинск-1» с заменой устройств компенсации емкостных токов замыкания на землю на 1 СШ-10 кВ</t>
  </si>
  <si>
    <t>G_prj_107000_49884</t>
  </si>
  <si>
    <t>Выполнение проектно-изыскательских работ по объекту филиала ПАО "Россети Кубань" Лабинские электрические сети: "Реконструкция ПС 110 кВ "Родниковская" с заменой силового трансформатора Т-2 мощностью 10 МВА на Т-2 мощностью 16 МВА (проектно-изыскательские работы)"</t>
  </si>
  <si>
    <t>L_042320_000001019</t>
  </si>
  <si>
    <t>Выполнение проектно-изыскательских работ по объекту филиала ПАО "Россети Кубань" Славянские электрические сети: "Реконструкция ПС 110/35/10 кВ Вышестеблиевская с заменой трансформаторов Т1 и Т2 мощностью 2*16 МВА на трансформаторы 2х25 МВА (проектно-изыскательские работы)"</t>
  </si>
  <si>
    <t>Реконструкция ПС 110/35/10 кВ Вышестеблиевская с заменой трансформаторов Т1 и Т2 мощностью 2*16 МВА на трансформаторы 2х25 МВА (проектно-изыскательские работы)</t>
  </si>
  <si>
    <t>L_062320_000001030</t>
  </si>
  <si>
    <t>Выполнение строительно-монтажных и пусконаладочных работ по объекту филиала ПАО "Россети Кубань" Тихорецкие электрические сети: "Реконструкция ПС 110/35/10 кВ «Салют»  с заменой аккумуляторной батареи типа СК-6"</t>
  </si>
  <si>
    <t xml:space="preserve">Реконструкция ПС 110/35/10 кВ «Салют»  с заменой аккумуляторной батареи типа СК-6  </t>
  </si>
  <si>
    <t>L_092320_000001051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</si>
  <si>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ПС 110 кВ Джигинская с заменой аккумуляторной батареи типа СК-8"</t>
  </si>
  <si>
    <t>Реконструкция ПС 110 кВ Джигинская с заменой аккумуляторной батареи типа СК-8</t>
  </si>
  <si>
    <t>L_112320_000001067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</si>
  <si>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110/35/10 кВ «Ильская» в части замены КРУН-10 кВ с установкой приемных порталов со стороны заходов ВЛ-35 кВ и ВЛ-110 кВ"</t>
  </si>
  <si>
    <t>31.11.2022</t>
  </si>
  <si>
    <t>Реконструкция ПС 110/35/10 кВ «Ильская» в части замены КРУН-10 кВ с установкой приемных порталов со стороны заходов ВЛ-35 кВ и ВЛ-110 кВ</t>
  </si>
  <si>
    <t>L_032320_000001006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</si>
  <si>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ПС 110/35/10/6  кВ Джемете с заменой устройств компенсации емкостных токов замыкания на землю на 3, 4 СШ-10 кВ и на 1,2 СШ 6 кВ"</t>
  </si>
  <si>
    <t>Реконструкция ПС 110/35/10/6  кВ Джемете с заменой устройств компенсации емкостных токов замыкания на землю на 3, 4 СШ-10 кВ и на 1,2 СШ 6 кВ</t>
  </si>
  <si>
    <t>L_112320_000001068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</si>
  <si>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ПС 110 кВ Береговая с заменой аккумуляторной батареи типа СК-4"</t>
  </si>
  <si>
    <t>Реконструкция ПС 110 кВ Береговая с заменой аккумуляторной батареи типа СК-4</t>
  </si>
  <si>
    <t>L_112320_000001069</t>
  </si>
  <si>
    <t>Выполнение строительно-монтажных и пусконаладочных работ по объекту филиала ПАО "Россети Кубань" Армавирские электрические сети: "Реконструкция  ПС 110 кВ Гулькевичи с заменой аккумуляторной батареи, подзарядных устройств и щита постоянного тока"</t>
  </si>
  <si>
    <t>Реконструкция  ПС 110 кВ Гулькевичи с заменой аккумуляторной батареи, подзарядных устройств и щита постоянного тока</t>
  </si>
  <si>
    <t>L_022320_000001003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</si>
  <si>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ОРУ-110 кВ ПС 110/35/10 кВ «Северская» и оснащение защитами ВЛ 110 кВ Афипская –Северская и ВЛ 110 кВ Северская- Ильская»"</t>
  </si>
  <si>
    <t>Реконструкция ОРУ-110 кВ ПС 110/35/10 кВ «Северская» и оснащение защитами ВЛ 110 кВ Афипская –Северская и ВЛ 110 кВ Северская- Ильская»</t>
  </si>
  <si>
    <t>L_032320_000001018</t>
  </si>
  <si>
    <t>Выполнение строительно-монтажных и пусконаладочных работ по объекту филиала ПАО "Россети Кубань" Адыгейские электрические сети: "Реконструкция ПС 110/35/10 кВ «Шовгеновская» с заменой маслянного на элегазовый выключатель СМВ 110 кВ"</t>
  </si>
  <si>
    <t>Реконструкция ПС 110/35/10 кВ «Шовгеновская» с заменой маслянного на элегазовый выключатель СМВ 110 кВ</t>
  </si>
  <si>
    <t>L_010120_000001001</t>
  </si>
  <si>
    <t>Выполнение строительно-монтажных и пусконаладочных работ по объекту филиала ПАО "Россети Кубань" Лабинские электрические сети: "Реконструкция ПС 110 кВ Лабинск-2" с установкой ячейки на ПС для подключения ВЛ-110 Лабинск-2 - Советская"</t>
  </si>
  <si>
    <t>Реконструкция ПС 110 кВ Лабинск-2" с установкой ячейки на ПС для подключения ВЛ-110 Лабинск-2 - Советская</t>
  </si>
  <si>
    <t>J_prj_107000_60571</t>
  </si>
  <si>
    <t>Выполнение строительно-монтажных и пусконаладочных работ по объекту филиала ПАО "Россети Кубань" Армавирские электрические сети: "Реконструкция ПС 110 кВ Советская с установкой ячейки на ПС для подключения ВЛ-110 Лабинск-2 - Советская с строительством ОПУ"</t>
  </si>
  <si>
    <t>Реконструкция ПС 110 кВ Советская с установкой ячейки на ПС для подключения ВЛ-110 Лабинск-2 - Советская с строительством ОПУ</t>
  </si>
  <si>
    <t>J_prj_107000_60573</t>
  </si>
  <si>
    <t>Выполнение строительно-монтажных и пусконаладочных работ по объекту филиала ПАО "Россети Кубань" Армавирские электрические сети:Строительство отпайки 110 кВ от ВЛ Армавир-Армавирская ТЭЦ к ПС 110 кВ ЗТВС (ориентировочная протяженность 0,48 км)</t>
  </si>
  <si>
    <t>Строительство отпайки 110 кВ от ВЛ Армавир-Армавирская ТЭЦ к ПС 110 кВ ЗТВС (ориентировочная протяженность 0,48 км)</t>
  </si>
  <si>
    <t>I_prj_107000_60354</t>
  </si>
  <si>
    <t>Выполнение строительно-монтажных и пусконаладочных работ по объекту филиала ПАО "Россети Кубань" Сочинские электрические сети: "Строительство ПС-110 кВ «Лазурная» с заходами ВЛ-110 кВ II этап"</t>
  </si>
  <si>
    <t>Строительство ПС-110 кВ «Лазурная» с заходами ВЛ-110 кВ II этап</t>
  </si>
  <si>
    <t>J_prj_107000_60397</t>
  </si>
  <si>
    <t>Выполнение строительно-монтажных и пусконаладочных работ по объекту филиала ПАО "Россети Кубань" Краснодарские электрические сети: "Строительство одной КЛ-10 кВ от резервной линейной ячейки в PУ-10 кВ ПС 110/10 кВ «Тургеневская» до проектируемой 2БКРП-10/0,4 кВ, строительство 2БКРП-10 кВ в г. Краснодар, ул. Морская, 54/2, Заявитель - Публичное акционерное общество «Мобильные ТелеСистемы» (Договор ТП №21200-20-00571960-1 от 17.09.2020)".</t>
  </si>
  <si>
    <t>ТП</t>
  </si>
  <si>
    <t>Строительство одной КЛ-10 кВ от резервной линейной ячейки в PУ-10 кВ ПС 110/10 кВ «Тургеневская» до проектируемой 2БКРП-10/0,4 кВ, строительство 2БКРП-10 кВ в г. Краснодар, ул. Морская, 54/2, Заявитель - Публичное акционерное общество «Мобильные ТелеСистемы» (Договор ТП №21200-20-00571960-1 от 17.09.2020).</t>
  </si>
  <si>
    <t>L_032310_000000939</t>
  </si>
  <si>
    <t>Выполнение строительно-монтажных и пусконаладочных работ по объекту филиала ПАО "Россети Кубань" Адыгейские электрические сети: Строительство 2-х линейных ячеек в проектируемую 2РП-6 кВ по адресу: Республика Адыгея, г. Майкоп (Договор ТП №21200-20-00589990-1 от 12.10.2020).</t>
  </si>
  <si>
    <t>Строительство 2-х линейных ячеек в проектируемую 2РП-6 кВ по адресу: Республика Адыгея, г. Майкоп (Договор ТП №21200-20-00589990-1 от 12.10.2020).</t>
  </si>
  <si>
    <t>L_010110_000000943</t>
  </si>
  <si>
    <t>Выполнение проектно-изыскательских работ по объекту филиала ПАО "Россети Кубань": "Технологическое присоединение энергопринимающих устройств потребителей максимальной мощностью до 15 кВт включительно, всего"</t>
  </si>
  <si>
    <t>ЗЦ ПО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</si>
  <si>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</si>
  <si>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Г</t>
  </si>
  <si>
    <t>Выполнение строительно-монтажных и пусконаладочных работ по объектам филиала ПАО "Россети Кубань": "Технологическое присоединение энергопринимающих устройств потребителей максимальной мощностью до 15 кВт включительно, всего"</t>
  </si>
  <si>
    <t>Выполнение проектно-изыскательских работ по объекту филиала ПАО "Россети Кубань": "Технологическое присоединение энергопринимающих устройств потребителей максимальной мощностью до 150 кВт включительно, всего"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</si>
  <si>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</si>
  <si>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Выполнение строительно-монтажных и пусконаладочных работ по объектам филиала ПАО "Россети Кубань": "Технологическое присоединение энергопринимающих устройств потребителей максимальной мощностью до 150 кВт включительно, всего"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</si>
  <si>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распределительной сети 10 кВ прилегающей к ПС 110 кВ «ИКЕА», в том числе от ПС 110 кВ «Термнефть», «Набережная», «Западная-2» и ПС 35 кВ «Хомуты»</t>
  </si>
  <si>
    <t>Реконструкция распределительной сети 10 кВ прилегающей к ПС 110 кВ «ИКЕА», в том числе от ПС 110 кВ «Термнефть», «Набережная», «Западная-2» и ПС 35 кВ «Хомуты»</t>
  </si>
  <si>
    <t>K_prj_107000_60880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</si>
  <si>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КЛ 6 кВ РП 5 - ТП Х 232 (ориентировочная протяженность 0,4 км.)"</t>
  </si>
  <si>
    <t>Реконструкция КЛ 6 кВ РП 5 - ТП Х 232 (ориентировочная протяженность 0,4 км.)</t>
  </si>
  <si>
    <t>G_prj_107000_49912</t>
  </si>
  <si>
    <t>Выполнение строительно-монтажных и пусконаладочных работ по объекту филиала ПАО "Россети Кубань" Краснодарские электрические сети: "Строительство 4 ЛЭП -10 кВ от линейных ячеек от ПС 220 кВ «Витаминкомбинат»  до проектируемых 4БКРП в поселке Южном"</t>
  </si>
  <si>
    <t>Строительство 4 ЛЭП -10 кВ от линейных ячеек от ПС 220 кВ «Витаминкомбинат»  до проектируемых 4БКРП в поселке Южном</t>
  </si>
  <si>
    <t>K_prj_107000_60783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</si>
  <si>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системы ПА на ПС 110/10 кВ Гостагаевская"</t>
  </si>
  <si>
    <t>Реконструкция системы ПА на ПС 110/10 кВ Гостагаевская</t>
  </si>
  <si>
    <t>H_prj_107000_60082</t>
  </si>
  <si>
    <t>Выполнение строительно-монтажных и пусконаладочных работ по объекту филиала ПАО "Россети Кубань" Юго-западные электрические сети: "Модернизация ПА на ПС 110 кВ Варениковская (установка АОПО), ПС 110 кВ Джемете (установка шкафа УПАСК ПРД) для ТП ОАО "РЖД"</t>
  </si>
  <si>
    <t>Сметный расчет</t>
  </si>
  <si>
    <t>Модернизация ПА на ПС 110 кВ Варениковская (установка АОПО), ПС 110 кВ Джемете (установка шкафа УПАСК ПРД) для ТП ОАО "РЖД"</t>
  </si>
  <si>
    <t>L_112320_000001197</t>
  </si>
  <si>
    <t>Выполнение проектно-изыскательских работ по объекту филиала ПАО "Россети Кубань" Тихорецкие электрические сети: "Организация АСТУ Тихорецкого РЭС Тихорецких электрических сетей 2 этап (проектно-изыскательские работы)"</t>
  </si>
  <si>
    <t>Организация АСТУ Тихорецкого РЭС Тихорецких электрических сетей 2 этап (проектно-изыскательские работы)</t>
  </si>
  <si>
    <t>H_prj_107000_49941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</si>
  <si>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110/10/10 кВ Набережная в части организации системы сбора и передачи информации"</t>
  </si>
  <si>
    <t>Реконструкция ПС 110/10/10 кВ Набережная в части организации системы сбора и передачи информации</t>
  </si>
  <si>
    <t>J_prj_107000_60615</t>
  </si>
  <si>
    <t>Выполнение строительно-монтажных и пусконаладочных работ по объекту филиала ПАО "Россети Кубань" Армавирские электрические сети: "Реконструкция ПС 110 кВ «Советская» в части организации системы сбора и передачи информации"</t>
  </si>
  <si>
    <t>Реконструкция ПС 110 кВ «Советская» в части организации системы сбора и передачи информации</t>
  </si>
  <si>
    <t>J_prj_107000_60616</t>
  </si>
  <si>
    <t>Выполнение строительно-монтажных и пусконаладочных работ по объекту филиала ПАО "Россети Кубань" Лабинские электрические сети: "Реконструкция ПС 110 кВ «Лабинск-2» в части организации системы сбора и передачи информации"</t>
  </si>
  <si>
    <t>Реконструкция ПС 110 кВ «Лабинск-2» в части организации системы сбора и передачи информации</t>
  </si>
  <si>
    <t>J_prj_107000_60617</t>
  </si>
  <si>
    <t>Выполнение проектно-изыскательских работ по объекту филиала ПАО "Россети Кубань" Краснодарские электрические сети: "Реконструкция ПС 110/35/10/6 кВ "Южная" в части организации системы сбора и передачи информации (проектно-изыскательские работы)"</t>
  </si>
  <si>
    <t>Реконструкция ПС 110/35/10/6 кВ "Южная" в части организации системы сбора и передачи информации (проектно-изыскательские работы)</t>
  </si>
  <si>
    <t>K_prj_107000_60944</t>
  </si>
  <si>
    <t>Выполнение проектно-изыскательских работ по объекту филиала ПАО "Россети Кубань"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"Кислородный завод" с передачей информации в ЦУС ПАО "Кубаньэнерго" и Кубанское РДУ".</t>
  </si>
  <si>
    <t>Организация каналов связи и телемеханики, модернизация и расширение ССПИ ПАО "Кубаньэнерго". Реконструкция АСДУ ПС 110 кВ "Кислородный завод" с передачей информации в ЦУС ПАО "Кубаньэнерго" и Кубанское РДУ.</t>
  </si>
  <si>
    <t>H_prj_107000_49943</t>
  </si>
  <si>
    <t>Выполнение строительно-монтажных и пусконаладочных работ по объекту филиала ПАО "Россети Кубань"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"Кислородный завод" с передачей информации в ЦУС ПАО "Кубаньэнерго" и Кубанское РДУ".</t>
  </si>
  <si>
    <t>Выполнение проектно-изыскательских работ по объекту филиала ПАО "Россети Кубань"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РДУ"</t>
  </si>
  <si>
    <t>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</t>
  </si>
  <si>
    <t>H_prj_107000_49944</t>
  </si>
  <si>
    <t>Выполнение строительно-монтажных и пусконаладочных работ по объекту филиала ПАО "Россети Кубань"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РДУ"</t>
  </si>
  <si>
    <t>Выполнение проектно-изыскательских работ по объекту филиала ПАО "Россети Кубань" Славянские электрические сети: "Организация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РДУ"</t>
  </si>
  <si>
    <t>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</t>
  </si>
  <si>
    <t>H_prj_107000_49945</t>
  </si>
  <si>
    <t>Выполнение строительно-монтажных и пусконаладочных работ по объекту филиала ПАО "Россети Кубань" Славянские электрические сети: "Организация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РДУ"</t>
  </si>
  <si>
    <t>Выполнение строительно-монтажных и пусконаладочных работ по объекту филиала ПАО "Россети Кубань" Юго-западные электрические сети: "Организация каналов связи и телемеханики, модернизация и расширение ССПИ ПАО "Кубаньэнерго". Реконструкция АСДУ ПС 110 кВ "Новороссийск" с передачей информации в ЦУС ПАО "Кубаньэнерго"  и Кубанское РДУ"</t>
  </si>
  <si>
    <t>Организация каналов связи и телемеханики, модернизация и расширение ССПИ ПАО "Кубаньэнерго". Реконструкция АСДУ ПС 110 кВ "Новороссийск" с передачей информации в ЦУС ПАО "Кубаньэнерго"  и Кубанское РДУ</t>
  </si>
  <si>
    <t>H_prj_107000_49946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</si>
  <si>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ПС 110/35/6 кВ Афипская с заменой аккумуляторной батареи типа СК-10"</t>
  </si>
  <si>
    <t>Проект ИПР принятый к рассмртрению МЭ</t>
  </si>
  <si>
    <t>Реконструкция ПС 110/35/6 кВ Афипская с заменой аккумуляторной батареи типа СК-10</t>
  </si>
  <si>
    <t>G_prj_107000_49878</t>
  </si>
  <si>
    <t>Департамент производственной безопасности и производственного контроля</t>
  </si>
  <si>
    <t>Проведение специальной оценки условий труда и производственного контроля на рабочих местах</t>
  </si>
  <si>
    <t>71.2</t>
  </si>
  <si>
    <t>71.21</t>
  </si>
  <si>
    <t>Проведение специальной оценки условий труда</t>
  </si>
  <si>
    <t>рабочее место</t>
  </si>
  <si>
    <t>Оказание услуг по обучению и повышению квалификации работников ПАО "Россети Кубань"</t>
  </si>
  <si>
    <t>85.30</t>
  </si>
  <si>
    <t>85.31</t>
  </si>
  <si>
    <t>Комерческое предложение</t>
  </si>
  <si>
    <t xml:space="preserve">5.7.3.6 </t>
  </si>
  <si>
    <t>ФБУ "Учебно-методический кабинет" Федеральной службы по экологическому, технологическому и атомному надзору</t>
  </si>
  <si>
    <t>Проведение образовательных услуг по повышению квалификации лиц.</t>
  </si>
  <si>
    <t>Человек</t>
  </si>
  <si>
    <t>НДС не облагается (ПП. 14.1, глава 21, ст. 149 НК РФ)</t>
  </si>
  <si>
    <t>Управление учета электроэнергии</t>
  </si>
  <si>
    <t>МТРиО</t>
  </si>
  <si>
    <t xml:space="preserve">Поставка обменного фонда трансформаторов тока 0,4 кВ </t>
  </si>
  <si>
    <t>26.51.4</t>
  </si>
  <si>
    <t>26.51.63.130</t>
  </si>
  <si>
    <t>Поставка обменного фонда шкафов учета для ТП-10/0,4 кВ</t>
  </si>
  <si>
    <t>Поставка корпусов пластиковых  в комплекте с автоматическими выключателями</t>
  </si>
  <si>
    <t>27.90.9</t>
  </si>
  <si>
    <t>27.12.40.000</t>
  </si>
  <si>
    <t>Поставка обменного фонда коммуникационного оборудование для сбора данных с приборов учета.</t>
  </si>
  <si>
    <t>26.30.19</t>
  </si>
  <si>
    <t>26.30.23.000</t>
  </si>
  <si>
    <t>Поставка бланочной продукции</t>
  </si>
  <si>
    <t>58.19</t>
  </si>
  <si>
    <t>17.23.13.143</t>
  </si>
  <si>
    <t>Поставка пломбировочноого материала</t>
  </si>
  <si>
    <t>22.29.2</t>
  </si>
  <si>
    <t>22.29.22.000</t>
  </si>
  <si>
    <t>Департамент энергосбережения и повышения энергетической эффективности</t>
  </si>
  <si>
    <t>Поставка осветительных приборов с использованием светодиодов</t>
  </si>
  <si>
    <t>46.47.2</t>
  </si>
  <si>
    <t>27.40.39.113</t>
  </si>
  <si>
    <t>Служба метрологии и контроля качества электроэнергии</t>
  </si>
  <si>
    <t>Работы</t>
  </si>
  <si>
    <t>Поверка, калибровка средств измерений, аттестация испытательного оборудования                       ПАО "Россети Кубань"</t>
  </si>
  <si>
    <t>71.12.6</t>
  </si>
  <si>
    <t>71.12.40.120</t>
  </si>
  <si>
    <t>Электронная</t>
  </si>
  <si>
    <t>Поверка, калибровка средств измерений, аттестация испытательного оборудования ПАО "Россети Кубань"</t>
  </si>
  <si>
    <t>Штука</t>
  </si>
  <si>
    <t>03000000000;79000000000</t>
  </si>
  <si>
    <t>Краснодарский край, Республика Адыгея</t>
  </si>
  <si>
    <t>Инспекционный контроль за выданными сертификатами соответствия ПАО "Россети Кубань"</t>
  </si>
  <si>
    <t>71.20.8</t>
  </si>
  <si>
    <t>71.20.19.120</t>
  </si>
  <si>
    <t>нет</t>
  </si>
  <si>
    <t>5.7.3.15</t>
  </si>
  <si>
    <t>ООО "Энергогарант"</t>
  </si>
  <si>
    <t>Оказание услуги по проведению инспекционного контроля за выданными сертификатами соответствия ПАО "Россети Кубань"</t>
  </si>
  <si>
    <t>Краснодарский край; Республика Адыгея</t>
  </si>
  <si>
    <t>Служба ситуационного управления ЦУС</t>
  </si>
  <si>
    <t>Предоставление информации о состоянии окружающей среды, ее загрязнении</t>
  </si>
  <si>
    <t>71.12.51</t>
  </si>
  <si>
    <t>71.12.39.111</t>
  </si>
  <si>
    <t>5.7.3.1</t>
  </si>
  <si>
    <t>ФГБУ "Северо-Кавказское УГМС"</t>
  </si>
  <si>
    <t>6167110026</t>
  </si>
  <si>
    <t>230843001</t>
  </si>
  <si>
    <t>Оказание услуг по предоставлению информации о состоянии окружающей среды, ее загрязнении.</t>
  </si>
  <si>
    <t>В соответствии с методиками применяемыми в Росгидромете.</t>
  </si>
  <si>
    <t>Отдел обеспечения страховой защиты</t>
  </si>
  <si>
    <t>Обязательное страхование гражданской ответственности владельцев транспортных средств</t>
  </si>
  <si>
    <t>65.12.3</t>
  </si>
  <si>
    <t>65.12.21.000</t>
  </si>
  <si>
    <t>ФЗ "Об обязательном страховании гражданской ответственности владельцев транспортных средств (ОСАГО) от 25.04.2002, № 40,  Указание ЦБ РФ от 28.07.2020 № 5515-У</t>
  </si>
  <si>
    <t>Договор обязательного страхования гражданской ответственности владельцев транспортных средств</t>
  </si>
  <si>
    <t>Краснодарский край, р. Адыгея</t>
  </si>
  <si>
    <t>Без НДС на основании ст. 149 Налогового кодекса РФ</t>
  </si>
  <si>
    <t>Добровольное страхование автотранспортных средств</t>
  </si>
  <si>
    <t>65.12.2</t>
  </si>
  <si>
    <t>Договор добровольного страхования автотранспортных средств</t>
  </si>
  <si>
    <t>Страхование ответственности директоров и должностных лиц</t>
  </si>
  <si>
    <t>65.12..50</t>
  </si>
  <si>
    <t>Договор страхования ответственности директоров и должностных лиц</t>
  </si>
  <si>
    <t>Служба учета электроэнергии
СочЭС</t>
  </si>
  <si>
    <t>Оказание услуг по негарантийному обслуживанию изделий производства ООО "Матрица"</t>
  </si>
  <si>
    <t>95.29</t>
  </si>
  <si>
    <t>95.29.19</t>
  </si>
  <si>
    <t>5.7.3.3.</t>
  </si>
  <si>
    <t>ООО "Матрица"</t>
  </si>
  <si>
    <t>шт.</t>
  </si>
  <si>
    <t>Оказание услуг по негарантийному обслуживанию изделий производства АО "РиМ"</t>
  </si>
  <si>
    <t>ООО "РИМ РУС"</t>
  </si>
  <si>
    <t>Управление корпоративного обеспечения</t>
  </si>
  <si>
    <t>Выполнение работ по изготовлению интерактивной и полиграфической версий годового отчета ПАО "Россети Кубань" за 2022 год</t>
  </si>
  <si>
    <t>Себестоимость, прибыль</t>
  </si>
  <si>
    <t xml:space="preserve">ПАО "Россети Кубань" </t>
  </si>
  <si>
    <t>Работы по изготовлению годового отчета эмитента</t>
  </si>
  <si>
    <t>Краснодарский (край)</t>
  </si>
  <si>
    <t>К гр. 13, 15, 16: 
1) источник финансирования "себестоимость" - изготовление интерактивной версии - 1350 тыс. руб. без НДС (1620 тыс. руб. с НДС). 2) источник "прибыль" –изготовление полиграфической версии годового отчета – 400 тыс. руб. без НДС (480 тыс. руб. с НДС).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</si>
  <si>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</t>
  </si>
  <si>
    <t>66.11.3</t>
  </si>
  <si>
    <t xml:space="preserve">66.11.12.120 </t>
  </si>
  <si>
    <t>АО "НРК- Р.О.С.Т."</t>
  </si>
  <si>
    <t>Услуги по организации и проведению Общего собрания акционеров</t>
  </si>
  <si>
    <t>К гр. 18 - предмет договора состоит из двух видов услуг - рассылка 565,8 (с НДС), счетная комиссия - 275,4 без НДС)</t>
  </si>
  <si>
    <t>Оказание услуг по выплате дивидендов по акциям Эмитента, начисленных по итогам деятельности Эмитента за 2021 год</t>
  </si>
  <si>
    <t>Услуги по выплате дивидендов по акциям Эмитента, начисленных по итогам деятельности Эмитента за 2020 год</t>
  </si>
  <si>
    <t>К гр. 18 - предмет договора состоит из разных видов услуг, из которых НДС облагаются только возмещаемые расходы (302,4 тыс. руб. с НДС)</t>
  </si>
  <si>
    <t>Выполнение работ по изготовлению корпоративной социальной отчетности ПАО "Россети Кубань" за 2021год</t>
  </si>
  <si>
    <t>Работы по изготовлению корпоративного социального отчета эмитента</t>
  </si>
  <si>
    <t>Управление технологического развития и инноваций</t>
  </si>
  <si>
    <t>Право заключения договора на выполнение научно-исследовательской и опытно-конструкторской работы «Разработка тренажера виртуальной и дополненной реальности (VR/AR) «Установка на ВЛИ 0,4 кВ с деревянными опорами с железобетонными приставками (железобетонными опорами; деревянными опорами) адаптеров для переносного защитного заземления».</t>
  </si>
  <si>
    <t>72.19</t>
  </si>
  <si>
    <t>72.19.29</t>
  </si>
  <si>
    <t>на выполнение научно-исследовательской и опытно-конструкторской работы «Разработка тренажера виртуальной и дополненной реальности (VR/AR) «Установка на ВЛИ 0,4 кВ с деревянными опорами с железобетонными приставками (железобетонными опорами; деревянными опорами) адаптеров для переносного защитного заземления».</t>
  </si>
  <si>
    <t>НИОКР. Разработка тренажера виртуальной и дополненной реальности (VR/AR) «Установка на ВЛИ 0,4 кВ с деревянными опорами с железобетонными приставками (железобетонными опорами; деревянными опорами) адаптеров для переносного защитного заземления»</t>
  </si>
  <si>
    <t>L_122340_000001073</t>
  </si>
  <si>
    <t>Департамент финансов</t>
  </si>
  <si>
    <t>ФО</t>
  </si>
  <si>
    <t>Оказание финансовых услуг ПАО "Россети Кубань"</t>
  </si>
  <si>
    <t>64.19.21.000</t>
  </si>
  <si>
    <t>Использование собственных источников</t>
  </si>
  <si>
    <t xml:space="preserve">Оказание финансовых услуг ПАО "Россети Кубань" </t>
  </si>
  <si>
    <t>Тысяча рублей</t>
  </si>
  <si>
    <t>2022-2027</t>
  </si>
  <si>
    <t>В соответствии с п. 3 ст. 149 Налогового кодекса РФ не облагается НДС</t>
  </si>
  <si>
    <t>Оказание  услуг по организации функционирования и развитию электросетевого комплекса</t>
  </si>
  <si>
    <t xml:space="preserve">70.10.2 </t>
  </si>
  <si>
    <t>70.10.1</t>
  </si>
  <si>
    <t>себестоимость</t>
  </si>
  <si>
    <t>Методика ценообразования стоимости договоров оказания услуг ПАО «Россети» по организации функционирования и развитию электросетевого комплекса, утвержденной Правлением ПАО «Россети» (протокол от 17.03.2017 № 581пр)</t>
  </si>
  <si>
    <t>Филиал ПАО "Россети Кубань" Адыгейские электрические сети</t>
  </si>
  <si>
    <t>Услуги  по проведению периодического медицинского осмотра работников</t>
  </si>
  <si>
    <t>86.10</t>
  </si>
  <si>
    <t>86.10.1</t>
  </si>
  <si>
    <t>Оказание услуг по проведению периодического медицинского осмотра работников филиала ПАО "Россети Кубань" Адыгейские электрические сети</t>
  </si>
  <si>
    <t xml:space="preserve">Не облагается НДС согласно  пп.2 п.2 и п.6 ст. 149 НК Российской Федерации </t>
  </si>
  <si>
    <t>Департамент МТО</t>
  </si>
  <si>
    <t>Поставка быстрых зарядных станций для электромобилей</t>
  </si>
  <si>
    <t xml:space="preserve">27.90 </t>
  </si>
  <si>
    <t xml:space="preserve">27.90.40.190 </t>
  </si>
  <si>
    <t>Прочие собственные средства</t>
  </si>
  <si>
    <t>В соответствии со спецификацией и требованиями к закупаемой продукции</t>
  </si>
  <si>
    <t>Приобретение быстрых зарядных станций для электромобилей  - 5 шт.</t>
  </si>
  <si>
    <t>L_122330_000000978</t>
  </si>
  <si>
    <t>Поставка медленной зарядной станции для электромобилей</t>
  </si>
  <si>
    <t>Приобретение медленной зарядной станции для электромобилей  - 1 шт.</t>
  </si>
  <si>
    <t>L_122330_000001078</t>
  </si>
  <si>
    <t>Поставка измерителя параметров изоляции силовых трансформаторов</t>
  </si>
  <si>
    <t>Приобретение измерителя параметров изоляции силовых трансформаторов - 2 шт.</t>
  </si>
  <si>
    <t>L_122330_000000984</t>
  </si>
  <si>
    <t>Поставка трансформаторов тока для замены на ПС "Челбасская" для ВЛ 110 кВ "Крыловская-Челбасская"</t>
  </si>
  <si>
    <t>Приобретение трансформатора тока 600 А для замены на ПС "Челбасская" для ВЛ 110 кВ "Крыловская-Челбасская" - 3 шт.</t>
  </si>
  <si>
    <t>L_122330_000001200</t>
  </si>
  <si>
    <t>Поставка трансформаторных подстанций (КТП, СТП) для нужд ПАО «Россети Кубань»</t>
  </si>
  <si>
    <t>27.90</t>
  </si>
  <si>
    <t>27.90.40.190</t>
  </si>
  <si>
    <t>Плата за технологическое присоединение</t>
  </si>
  <si>
    <t>Поставка силовых трансформаторов 6-10 кВ  для нужд ПАО "Россети Кубань"</t>
  </si>
  <si>
    <t>27.11</t>
  </si>
  <si>
    <t>27.11.43.000</t>
  </si>
  <si>
    <t xml:space="preserve">Поставка трансформаторного масла для нужд ПАО «Россети Кубань»  </t>
  </si>
  <si>
    <t>19.20</t>
  </si>
  <si>
    <t xml:space="preserve"> 19.20.29.140</t>
  </si>
  <si>
    <t>Поставка силового кабеля на напряжение 6-10 кВ  для нужд ПАО "Россети Кубань"</t>
  </si>
  <si>
    <t xml:space="preserve">27.32 </t>
  </si>
  <si>
    <t xml:space="preserve">27.32.14.112 </t>
  </si>
  <si>
    <t>Себестоимость, прибыль, амортизация, плата за технологическое присоединение, выручка от прочих видов деятельности</t>
  </si>
  <si>
    <t>Поставка неизолированного провода для  для нужд ПАО "Россети Кубань"</t>
  </si>
  <si>
    <t xml:space="preserve">27.32.14.120 </t>
  </si>
  <si>
    <t>Поставка каната стального для  для нужд ПАО "Россети Кубань"</t>
  </si>
  <si>
    <t>25.93</t>
  </si>
  <si>
    <t>25.93.11.120</t>
  </si>
  <si>
    <t>Себестоимость, прибыль, выручка от прочих видов деятельности</t>
  </si>
  <si>
    <t>Поставка прочей кабельно-проводниковой продукции для  для нужд ПАО "Россети Кубань"</t>
  </si>
  <si>
    <t>27.33</t>
  </si>
  <si>
    <t>27.32.13.199</t>
  </si>
  <si>
    <t>Поставка базовых носителей регистрационных, идентификационных и информационных данных, размещаемых на подстанциях и линиях электропередачи</t>
  </si>
  <si>
    <t>26.80</t>
  </si>
  <si>
    <t>26.80.13.000</t>
  </si>
  <si>
    <t>Поставка кабельных муфт на напряжение до 35 кВ для  для нужд ПАО "Россети Кубань"</t>
  </si>
  <si>
    <t xml:space="preserve">27.33.13.163 </t>
  </si>
  <si>
    <t>Поставка самонесущего изолированного провода (СИП) для нужд ПАО "Россети Кубань"</t>
  </si>
  <si>
    <t>Поставка индикаторов повреждения воздушных линий для нужд ПАО «Россети Кубань»</t>
  </si>
  <si>
    <t>26.51</t>
  </si>
  <si>
    <t>26.51.66.114</t>
  </si>
  <si>
    <t>Поставка птицезащитных устройств для нужд ПАО «Россети Кубань»</t>
  </si>
  <si>
    <t xml:space="preserve">27.33.14.000 </t>
  </si>
  <si>
    <t>Поставка лакокрасочной продукции для нужд ПАО «Россети Кубань»</t>
  </si>
  <si>
    <t>20.3</t>
  </si>
  <si>
    <t>20.30.2</t>
  </si>
  <si>
    <t>Поставка линейно-сцепной арматуры для нужд ПАО "Россети Кубань"</t>
  </si>
  <si>
    <t>27.33.13.130</t>
  </si>
  <si>
    <t>Поставка арматуры к самонесущему изолированному проводу (СИП) для нужд ПАО «Россети Кубань»</t>
  </si>
  <si>
    <t>Плата за технологическое присоединение, себестоимость, амортизация, прибыль, выручка от прочих видов деятельности</t>
  </si>
  <si>
    <t>Поставка спецодежды и спецобуви для нужд ПАО «Россети Кубань»</t>
  </si>
  <si>
    <t>Поставка костюмов для защиты от механических воздействий для нужд ПАО «Россети Кубань»</t>
  </si>
  <si>
    <t>Поставка индивидуальных средств защиты для нужд ПАО «Россети Кубань»</t>
  </si>
  <si>
    <t>32.99</t>
  </si>
  <si>
    <t>32.99.11</t>
  </si>
  <si>
    <t xml:space="preserve">Поставка электротехнических средств защиты для нужд ПАО «Россети Кубань» </t>
  </si>
  <si>
    <t>27.12</t>
  </si>
  <si>
    <t xml:space="preserve">27.12.10 </t>
  </si>
  <si>
    <t xml:space="preserve">Поставка малообслуживаемых аккумуляторных батарей для систем оперативного постоянного тока  нужд ПАО «Россети Кубань»                     </t>
  </si>
  <si>
    <t>27.20</t>
  </si>
  <si>
    <t xml:space="preserve">27.20.23.190 </t>
  </si>
  <si>
    <t>Поставка рубильников, выключателей-разъединителей  для  нужд ПАО "Россети Кубань"</t>
  </si>
  <si>
    <t>27.33.11.110</t>
  </si>
  <si>
    <t>Поставка материалов релейной защиты и автоматики   для нужд ПАО "Россети Кубань"</t>
  </si>
  <si>
    <t>27.12.24.190</t>
  </si>
  <si>
    <t xml:space="preserve">Поставка автоматических выключателей   для нужд ПАО "Россети Кубань"  </t>
  </si>
  <si>
    <t>27.12.22.000</t>
  </si>
  <si>
    <t>Поставка ограничителей перенапряжения  ОПН-0,4 кВ, ОПН-6 кВ, ОПН-10 кВ   для нужд ПАО "Россети Кубань"</t>
  </si>
  <si>
    <t>Поставка  ограничителей перенапряжения ОПН-35 кВ, ОПН-110 кВ   для нужд ПАО "Россети Кубань"</t>
  </si>
  <si>
    <t>Поставка  разъединителей на напряжение 6-10 кВ   для нужд ПАО "Россети Кубань"</t>
  </si>
  <si>
    <t>27.12.10.120</t>
  </si>
  <si>
    <t xml:space="preserve">Поставка предохранителей   для нужд ПАО "Россети Кубань"  </t>
  </si>
  <si>
    <t>27.12.10.140</t>
  </si>
  <si>
    <t xml:space="preserve">Поставка разрядников  для нужд ПАО "Россети Кубань"  </t>
  </si>
  <si>
    <t>27.90.1</t>
  </si>
  <si>
    <t xml:space="preserve">Поставка блок замков   для нужд ПАО "Россети Кубань"  </t>
  </si>
  <si>
    <t>27.33.13.163</t>
  </si>
  <si>
    <t xml:space="preserve">Поставка трансформаторов напряжения на напряжение 6-20 кВ для нужд ПАО «Россети Кубань» </t>
  </si>
  <si>
    <t xml:space="preserve">Поставка трансформаторов тока на напряжение 6-10 кВ для нужд ПАО «Россети Кубань» 
</t>
  </si>
  <si>
    <t xml:space="preserve">Поставка электродвигателей для нужд ПАО «Россети Кубань» </t>
  </si>
  <si>
    <t>27.11.21.000</t>
  </si>
  <si>
    <t xml:space="preserve">Поставка выключателей нагрузки для нужд ПАО «Россети Кубань» </t>
  </si>
  <si>
    <t>27.12.10.110</t>
  </si>
  <si>
    <t xml:space="preserve">Поставка запчастей к высоковольтному оборудованию для нужд ПАО «Россети Кубань» </t>
  </si>
  <si>
    <t>27.11.62.110</t>
  </si>
  <si>
    <t xml:space="preserve">Поставка комплектующих к выключателям до 35 кВ нужд ПАО «Россети Кубань» </t>
  </si>
  <si>
    <t xml:space="preserve">Поставка запчастей к масляным выключателям для нужд ПАО «Россети Кубань» </t>
  </si>
  <si>
    <t xml:space="preserve">Поставка приводов для нужд ПАО «Россети Кубань»   </t>
  </si>
  <si>
    <t xml:space="preserve">Поставка вводов 35-220 кВ для нужд ПАО «Россети Кубань» </t>
  </si>
  <si>
    <t>23.43</t>
  </si>
  <si>
    <t>23.43.10.120</t>
  </si>
  <si>
    <t>Поставка стоек железобетонных для нужд ПАО "Россети Кубань"</t>
  </si>
  <si>
    <t>23.61</t>
  </si>
  <si>
    <t>23.61.12.162</t>
  </si>
  <si>
    <t>Поставка металлоконструкций для нужд ПАО "Россети Кубань"</t>
  </si>
  <si>
    <t>25.11</t>
  </si>
  <si>
    <t>25.11.23.110</t>
  </si>
  <si>
    <t>Поставка опор металлических для нужд ПАО "Россети Кубань"</t>
  </si>
  <si>
    <t>Поставка светотехнической арматуры для нужд ПАО "Россети Кубань"</t>
  </si>
  <si>
    <t>27.40</t>
  </si>
  <si>
    <t>27.40.39.190</t>
  </si>
  <si>
    <t>Поставка ЦИАТИМа для нужд ПАО "Россети Кубань"</t>
  </si>
  <si>
    <t>19.20.29.190</t>
  </si>
  <si>
    <t>Поставка силикагеля для нужд ПАО "Россети Кубань"</t>
  </si>
  <si>
    <t>20.13</t>
  </si>
  <si>
    <t>20.13.24.170</t>
  </si>
  <si>
    <t>Поставка железобетонных изделий для нужд ПАО "Россети Кубань"</t>
  </si>
  <si>
    <t>23.61.12.112</t>
  </si>
  <si>
    <t>Поставка металлопродукции для нужд ПАО "Россети Кубань"</t>
  </si>
  <si>
    <t>24.10</t>
  </si>
  <si>
    <t>24.10.8</t>
  </si>
  <si>
    <t xml:space="preserve">Поставка ГСМ для нужд ПАО «Россети Кубань»  </t>
  </si>
  <si>
    <t>19.20.21</t>
  </si>
  <si>
    <t xml:space="preserve">Поставка ГСМ  для обеспечения дизельным топливом резервных источников снабжения электрической энергией ПАО «Россети Кубань»  </t>
  </si>
  <si>
    <t>Поставка ГСМ для осуществления мероприятий по строительству объектов и реконструкции объектов инвестиционной программы (в т.ч. технологического присоединения)</t>
  </si>
  <si>
    <t>Плата за технологическое присоединение, амортизация</t>
  </si>
  <si>
    <t xml:space="preserve">Поставка моющих и обезвреживающих средств для нужд ПАО «Россети Кубань» </t>
  </si>
  <si>
    <t>46.9</t>
  </si>
  <si>
    <t>20.4</t>
  </si>
  <si>
    <t>Поставка подвесных стеклянных изоляторов на напряжение от 10 кВ до 500 кВ  для нужд ПАО «Россети Кубань»</t>
  </si>
  <si>
    <t>23.19.7</t>
  </si>
  <si>
    <t>23.19.25</t>
  </si>
  <si>
    <t>Поставка изоляторов для нужд ПАО «Россети Кубань»</t>
  </si>
  <si>
    <t>23.43.1</t>
  </si>
  <si>
    <t>Поставка огнетушителей для нужд ПАО «Россети Кубань»</t>
  </si>
  <si>
    <t>28.29.22</t>
  </si>
  <si>
    <t>28.29.22.110</t>
  </si>
  <si>
    <t>Поставка стеллажей металлических для нужд ПАО «Россети Кубань»</t>
  </si>
  <si>
    <t>31.09</t>
  </si>
  <si>
    <t>31.09.11.120</t>
  </si>
  <si>
    <t xml:space="preserve">Поставка установок компенсации реактивной мощности для нужд ПАО «Россети Кубань»   </t>
  </si>
  <si>
    <t>27.90.52.000</t>
  </si>
  <si>
    <t>Поставка приборов для нужд ПАО "Россети Кубань"</t>
  </si>
  <si>
    <t>26.51.70.190</t>
  </si>
  <si>
    <t>Поставка материалов для установки счетчиков и обустройства ответвлений (вводов) для нужд ПАО «Россети Кубань»</t>
  </si>
  <si>
    <t xml:space="preserve">25.11.23.115 </t>
  </si>
  <si>
    <t>амортизация, плата за технологическое присоединение</t>
  </si>
  <si>
    <t>64.19</t>
  </si>
  <si>
    <t>ОА</t>
  </si>
  <si>
    <t>ДКС ИА</t>
  </si>
  <si>
    <t>ОКС ЛенЭС</t>
  </si>
  <si>
    <t>ОКС ЮЗЭС</t>
  </si>
  <si>
    <t>ОКС КЭС</t>
  </si>
  <si>
    <t>ОКС АдЭС</t>
  </si>
  <si>
    <t>ОКС АрЭС</t>
  </si>
  <si>
    <t>ОКС ЛабЭС</t>
  </si>
  <si>
    <t>ОКС СлЭС</t>
  </si>
  <si>
    <t>ОКС ТихЭС</t>
  </si>
  <si>
    <t>ОКС СочЭС</t>
  </si>
  <si>
    <t>ТС</t>
  </si>
  <si>
    <t>амортизация</t>
  </si>
  <si>
    <t>Поставка автомобилей ГАЗ или аналогов</t>
  </si>
  <si>
    <t>2022-2024</t>
  </si>
  <si>
    <t>95.1</t>
  </si>
  <si>
    <t xml:space="preserve">Поставка материалов по пожарной безопасности для нужд ПАО «Россети Кубань»  </t>
  </si>
  <si>
    <t>32.9</t>
  </si>
  <si>
    <t>32.99.59.000</t>
  </si>
  <si>
    <t>5.7.3.13</t>
  </si>
  <si>
    <t>Соответствие требованиям законодательства РФ об акционерных обществах и рынке ценных бумаг</t>
  </si>
  <si>
    <t>Доп эмиссия акций</t>
  </si>
  <si>
    <t>Итоговый проект инвестиционной программы доработанный в соответствии с протоколом от 24.08.2021 №07-1326-пр согласительного совещания с Минэнерго России</t>
  </si>
  <si>
    <t>Реконструкция ПС 110 кВ ИКЕА с заменой трансформаторов 2х25 МВА на трансформаторы 2х40 МВА</t>
  </si>
  <si>
    <t>Реконструкция ВЛ 110 кВ Холмская-Новая 1,2 цепь в части расширения просек (проектно-изыскательские работы)</t>
  </si>
  <si>
    <t>Реконструкция ПС 110/35/10 кВ «Родниковская» с заменой трансформатора Т-2 10 МВА на трансформатор 25 МВА (проектно-изыскательские работы)</t>
  </si>
  <si>
    <t>ИТ и телекоммуникации</t>
  </si>
  <si>
    <t>ИТ и телекоммуникации. Не облагается НДС на основании ст. 145.1 НК РФ</t>
  </si>
  <si>
    <t>ДЗО ПАО Россети (подлежит уточнению)</t>
  </si>
  <si>
    <t xml:space="preserve">Оказание услуг по проведению 
обязательного ежегодного аудита отчетности РСБУ и отчетности МСФО ПАО «Россети Кубань» за 2022 год
</t>
  </si>
  <si>
    <t>69.2</t>
  </si>
  <si>
    <t>69.20.10.000</t>
  </si>
  <si>
    <t>Проведение обязательного ежегодного аудита отчетности РСБУ и аудита отчетности МСФО ДЗО ПАО «Россети» на 2022 год</t>
  </si>
  <si>
    <t>Центральная служба ремонтов</t>
  </si>
  <si>
    <t>работа</t>
  </si>
  <si>
    <t>Капитальный ремонт ВЛ 35 кВ и выше филиалов ПАО "Россети Кубань" Адыгейские, Краснодарские, Лабинские, Ленинградские, Тимашевские, Тихорецкие, Усть - Лабинские, Юго - Западные электрические сети с окраской опор и расчисткой трасс (1.1)</t>
  </si>
  <si>
    <t>33.14</t>
  </si>
  <si>
    <t>сметный расчет</t>
  </si>
  <si>
    <t>Капитальный ремонт ВЛ 35 кВ и выше филиалов ПАО "Россети Кубань" Адыгейские, Краснодарские, Лабинские, Ленинградские, Тимашевские, Тихорецкие, Усть - Лабинские, Юго - Западные электрические сети (1.1)</t>
  </si>
  <si>
    <t>Расчистка трасс ВЛ 110 кВ филиала ПАО "Россети Кубань" Сочинские электрические сети (1.9)</t>
  </si>
  <si>
    <t>Средний и текущий ремонт оборудования ПС 35 кВ и выше филиалов ПАО "Россети Кубань" Адыгейские, Армавирские, Краснодарские, Лабинские, Ленинградские, Славянские,  Тимашевские, Тихорецкие, Усть - Лабинские электрические сети, устройств РЗА филиала ПАО "Россети Кубань" Тихорецкие электрические сети (2.1)</t>
  </si>
  <si>
    <t>Ремонт оборудования ПС 35 кВ и выше филиалов ПАО "Россети Кубань" Адыгейские, Краснодарские, Ленинградские, Славянские, Тимашевские, Усть-Лабинские, Юго - Западные электрические сети (2.2)</t>
  </si>
  <si>
    <t>Ремонт и техническое обслуживание оборудования ПС 110 кВ филиала ПАО "Россети Кубань" Сочинские  электрические сети (2.6)</t>
  </si>
  <si>
    <t>Капитальный ремонт объектов распределительных сетей 0,4 - 10 кВ филиала ПАО "Россети Кубань" Юго - Западные электрические сети (3.1)</t>
  </si>
  <si>
    <t>Капитальный ремонт объектов распределительных сетей 0,4 - 10 кВ филиалов ПАО "Россети Кубань" Армавирские, Лабинские электрические сети (3.2)</t>
  </si>
  <si>
    <t>Расчистка трасс ВЛ 0,4 - 10 кВ филиалов ПАО "Россети Кубань" Адыгейские, Армавирские, Краснодарские, Тихорецкие электрические сети (3.3)</t>
  </si>
  <si>
    <t>Ремонт силовых трансформаторов 1 - 2 габаритов филиалов ПАО "Россети Кубань" Адыгейские, Краснодарские, Ленинградские, Славянские, Тимашевские, Усть - Лабинские, Юго - Западные электрические сети, ремонт измерительных трансформаторов, двигателей обдува, восстановление цеолита филиалов ПАО "Россети Кубань" Краснодарские, Славянские, Юго - Западные электрические сети, техническое обслуживание газовых и струйных реле  (3.4)</t>
  </si>
  <si>
    <t>32 526,308</t>
  </si>
  <si>
    <t>Ремонт силовых трансформаторов 1 - 2 габаритов филиалов ПАО "Россети Кубань" Адыгейские, Краснодарские, Ленинградские, Славянские, Тимашевские, Усть - Лабинские, Юго - Западные электрические сети (3.4)</t>
  </si>
  <si>
    <t>Капитальный ремонт объектов распределительных сетей 0,4 - 10 кВ филиалов ПАО "Россети Кубань" Ленинградские, Тихорецкие электрические сети  (3.5)</t>
  </si>
  <si>
    <t>Капитальный ремонт объектов распределительных сетей 0,4 - 10 кВ филиалов ПАО "Россети Кубань" Краснодарские, Тимашевские, Усть - Лабинские электрические сети (3.6)</t>
  </si>
  <si>
    <t>Расчистка трасс ВЛ 0,4 - 10 кВ филиала ПАО "Россети Кубань" Сочинские электрические сети (3.7)</t>
  </si>
  <si>
    <t>Разборка и восстановление покрытий при ремонте КЛ 0,4-10 кВ филиала ПАО "Россети Кубань" Сочинские электрические сети (3.8)</t>
  </si>
  <si>
    <t>43.12.3</t>
  </si>
  <si>
    <t>Ремонт КЛ 6-10 кВ филиала ПАО "Россети Кубань" Сочинские электрические сети (3.9)</t>
  </si>
  <si>
    <t>Ремонт и техническое обслуживание ЭТЛ филиалов ПАО "Россети Кубань" Армавирские, Краснодарские, Сочинские, Юго - Западные электрические сети (3.10)</t>
  </si>
  <si>
    <t>33.19</t>
  </si>
  <si>
    <t>Капитальный ремонт объектов распределительных сетей 0,4 - 10 кВ филиала ПАО "Россети Кубань" Сочинские электрические сети (3.11)</t>
  </si>
  <si>
    <t>Ремонт и техническое обслуживание устройств РЗА филиалов ПАО "Россети Кубань" Армавирские, Краснодарские, Сочинские электрические сети (4.1)</t>
  </si>
  <si>
    <t>Ремонт устройств связи филиалов ПАО "Россети кубань" Краснодарские, Славянские, Усть - Лабинские электрические сети, техническое обслуживание ВОЛС филиалов ПАО "Россети Кубань" Славянские, Сочинские, Юго - Западные электрические сети (5.1)</t>
  </si>
  <si>
    <t>услуги</t>
  </si>
  <si>
    <t>Техническое обслуживание и ремонт видеостен Исполнительного аппарата и филиалов ПАО "Россети Кубань" Адыгейские, Сочинские электрические сети (5.2)</t>
  </si>
  <si>
    <t>Ремонт и техническое обслуживание зданий и сооружений филиалов ПАО "Россети Кубань" Адыгейские,  Лабинские  электрические сети (6.1)</t>
  </si>
  <si>
    <t>43.3</t>
  </si>
  <si>
    <t>Ремонт зданий и сооружений филиалов ПАО "Россети Кубань" Адыгейские,  Лабинские  электрические сети (6.1)</t>
  </si>
  <si>
    <t>Ремонт и техническое обслуживание зданий и сооружений филиала ПАО "Россети Кубань" Армавирские электрические сети (6.2)</t>
  </si>
  <si>
    <t>Ремонт зданий и сооружений филиала ПАО "Россети Кубань" Армавирские электрические сети (6.2)</t>
  </si>
  <si>
    <t>Ремонт и техническое обслуживание зданий и сооружений филиалов ПАО "Россети Кубань" Краснодарские, Славянские электрические сети (6.3)</t>
  </si>
  <si>
    <t>Ремонт зданий и сооружений филиалов ПАО "Россети Кубань" Краснодарские, Славянские электрические сети (6.3)</t>
  </si>
  <si>
    <t>Ремонт и техническое обслуживание зданий и сооружений филиала ПАО "Россети Кубань" Сочинские электрические сети (6.4)</t>
  </si>
  <si>
    <t>Ремонт зданий и сооружений филиала ПАО "Россети Кубань" Сочинские электрические сети (6.4)</t>
  </si>
  <si>
    <t>Ремонт и техническое обслуживание зданий и сооружений филиалов ПАО "Россети Кубань" Тимашевские, Усть - Лабинские электрические сети (6.6)</t>
  </si>
  <si>
    <t>Ремонт зданий и сооружений филиалов ПАО "Россети Кубань" Адыгейские, Армавирские, Лабинские, Ленинградские, Тимашевские, Тихорецкие, Усть - Лабинские, Юго - Западные электрические сети с установкой противопожарных дверей (6.7)</t>
  </si>
  <si>
    <t>Ремонт установок противопожарной защиты объектов (системы пожарной сигнализации, системы оповещения и управления эвакуацией людей при пожаре, системы пожаротушения) электросетевого комплекса 
ПАО «Россети Кубань» (6.8)</t>
  </si>
  <si>
    <t>80.2</t>
  </si>
  <si>
    <t>Ремонт и техническое обслуживание зданий и сооружений филиала ПАО "Россети Кубань" Юго - Западные электрические сети (6.9)</t>
  </si>
  <si>
    <t>Техническое обслуживание фотолюминесцентных эвакуационных систем Исполнительного аппарата и филиалов ПАО «Россети Кубань» Адыгейские, Армавирские, Краснодарские, Лабинские, Ленинградские, Славянские, Тимашевские, Тихорецкие, Усть - Лабинские электрические сети</t>
  </si>
  <si>
    <t>Техническое обслуживание установок противопожарной защиты (пожарная сигнализация, противодымная защита, противопожарная автоматика) филиалов ПАО «Россети Кубань»</t>
  </si>
  <si>
    <t>Оказание услуг по огнезащитной обработке ПС (кабельных линий) филиалов ПАО «Россети Кубань» Адыгейские, Армавирские, Ленинградские, Славянские, Сочинские, Тимашевские, Тихорецкие, Усть–Лабинские электрические сети</t>
  </si>
  <si>
    <t>43.39</t>
  </si>
  <si>
    <t xml:space="preserve">Техническое обслуживание противопожарного водоснабжения объектов филиалов
ПАО "Россети Кубань" </t>
  </si>
  <si>
    <t xml:space="preserve">Техническое обслуживание климатической техники исполнительного аппарата и филиалов 
ПАО "Россети Кубань"
Краснодарские, Сочинские электрические сети </t>
  </si>
  <si>
    <t>Техническое обслуживание климатической техники филиала ПАО "Россети Кубань" 
Сочинские электрические сети</t>
  </si>
  <si>
    <t>Комплексное обследование ЗиС исполнительного аппарата, филиалов ПАО "Россети Кубань" 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сети, ВЛ филиала ПАО "Россети Кубань" Славянские электрические сети</t>
  </si>
  <si>
    <t>43.99</t>
  </si>
  <si>
    <t>Техническое освидетельствование ЛЭП, ПС 35-110 кВ филиалов ПАО "Россети Кубань" Адыгейские, Армавирские, Краснодарские, Лабинские, Ленинградские, Славянские, Тимашевские, Тихорецкие, Усть - Лабинские, Юго - Западные электрические сети, ЗиС исполнительного аппарата, филиалов ПАО "Россети Кубань" 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</t>
  </si>
  <si>
    <t>71.20.19.190</t>
  </si>
  <si>
    <t xml:space="preserve">Услуги по оценке технического состояния основного электротехнического оборудования, линий электропередачи филиалов ПАО "Россети Кубань" 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 и определению текущего уровня готовности ПАО «Россети Кубань» к работе в отопительный сезон 2022-2023 гг.   </t>
  </si>
  <si>
    <t>71.20.9</t>
  </si>
  <si>
    <t>71.20</t>
  </si>
  <si>
    <t xml:space="preserve">Услуги по оценке технического состояния основного электротехнического оборудования, линий электропередачи филиалов ПАО "Россети Кубань" 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 и определению текущего уровня готовности ПАО «Россети Кубань» к работе в отопительный сезон 2022-2023 гг.  </t>
  </si>
  <si>
    <t>Оказание услуг по охране объектов 
ПАО "Россети Кубань" Южная зона</t>
  </si>
  <si>
    <t>В соответствии с договором</t>
  </si>
  <si>
    <t>Поставка комплектующих для ремонта серверного оборудования ПАО "Россети Кубань"</t>
  </si>
  <si>
    <t>Оказание услуг по охране объекта филиала  
ПАО "Россети Кубань" Славянские электрические сети ПС 220 "Порт"</t>
  </si>
  <si>
    <t>ОВО по Темрюкскому району-филиал ФГКУ "УВО ВНГ по Краснодарскому краю"</t>
  </si>
  <si>
    <t>Поставка комплектных трансформаторных подстанций для оказания дополнительных (нетарифных) услуг</t>
  </si>
  <si>
    <t>Поставка силовых трансформаторов 6-10 кВ для оказания дополнительных (нетарифных) услуг</t>
  </si>
  <si>
    <t>Номер закупки после корр.</t>
  </si>
  <si>
    <t>Оказание услуг по интеграции Автоматизированной информационной системы 1С:Бухгалтерия КОРП с Автоматизированной информационной системой управление производственным предприятием, Автоматизированной информационной системой расчета заработной платы и кадрового учета, Системой управления производственными активами в части фактических показателей бюджета доходов и расходов.</t>
  </si>
  <si>
    <t>Оказание услуг технической поддержки и сопровождения информационнной системы "Электронный оперативный журнал ЦУС"</t>
  </si>
  <si>
    <t>Выполнение работ по внедрению 1С:Управление Холдингом (перенос КИС 1С:УПП; перенос СУПА с объединением функциональностей и миграцией данных)</t>
  </si>
  <si>
    <t>Выполнение работ по внедрению 1С:Управление Холдингом</t>
  </si>
  <si>
    <t xml:space="preserve">Поставки носимых устройств видеофиксации </t>
  </si>
  <si>
    <t>26.40.3</t>
  </si>
  <si>
    <t>26.40.33</t>
  </si>
  <si>
    <t xml:space="preserve">Поставки стационарных устройств видеофиксации </t>
  </si>
  <si>
    <t>Расчистка трасс ВЛ 35 кВ и выше филиалов ПАО "Россети Кубань" Адыгейские, Армавирские, Лабинские, Ленинградские, Тихорецкие  электрические сети (1.2)</t>
  </si>
  <si>
    <t>Ремонт и техническое обслуживание зданий и сооружений филиалов ПАО "Россети Кубань" Ленинградские, Славянские, Тихорецкие электрические сети (6.5)</t>
  </si>
  <si>
    <t>Блок административного управления</t>
  </si>
  <si>
    <t xml:space="preserve">Оказание услуг по техническому обслуживанию и ремонту климатообразующей техники помещений ИА, филиалов </t>
  </si>
  <si>
    <t>43.22</t>
  </si>
  <si>
    <t>Мониторинг рынка</t>
  </si>
  <si>
    <t xml:space="preserve">Услуги по техническому обслуживанию и ремонту климатообразующей техники </t>
  </si>
  <si>
    <t>Наличие необходимого оборудования, инструментов, материалов</t>
  </si>
  <si>
    <t>ус. ед.</t>
  </si>
  <si>
    <t>Услуги по техническому обслуживанию и ремонту административных зданий и сооружений</t>
  </si>
  <si>
    <t>Услуги по техническому обслуживанию и ремонту административных зданий и сооружений филиалов</t>
  </si>
  <si>
    <t>Ремонт ГПМ</t>
  </si>
  <si>
    <t>33.12</t>
  </si>
  <si>
    <t>33.12.15</t>
  </si>
  <si>
    <t>График экспертизы промышленной безопасности ГПМ</t>
  </si>
  <si>
    <t>АО "Агростромсервис"</t>
  </si>
  <si>
    <t>Работы по ремонту ГПМ</t>
  </si>
  <si>
    <t>Ремонт и техническое обслуживание автомобилей и специальной техники</t>
  </si>
  <si>
    <t>45.2</t>
  </si>
  <si>
    <t>Услуги по ремонту и техническому обслуживанию</t>
  </si>
  <si>
    <t>Поставка транспортных средств и специальной техники на шасси автомобилей производства группы ГАЗ или аналогов для нужд ДЗО              ПАО «Россети» в 2022-2024 гг.</t>
  </si>
  <si>
    <t>распоряжение №335р от 22.09.2021           ПАО "Россети"</t>
  </si>
  <si>
    <t>Услуги по проведению экспретизы промышленной безопасности подъемных сооружений и диагностике, наладке приборов безопасности</t>
  </si>
  <si>
    <t>71.20.1</t>
  </si>
  <si>
    <t>Оказание услуг</t>
  </si>
  <si>
    <t>Оказание агентских услуг по поставке автомобильных шин, аккумуляторных батарей, запасных частей и расходных материалов к транспортным средствам</t>
  </si>
  <si>
    <t>45.3</t>
  </si>
  <si>
    <t>Оказание транспортных услуг</t>
  </si>
  <si>
    <t>49.41</t>
  </si>
  <si>
    <t>49.4</t>
  </si>
  <si>
    <t>Транспортные услуги</t>
  </si>
  <si>
    <t>Проведение предрейсовых и послерейсовых медицинских осмотров водителей транспортных средств</t>
  </si>
  <si>
    <t>86.10.19.000</t>
  </si>
  <si>
    <t>Мониторинг цен и штатная численность водителей</t>
  </si>
  <si>
    <t>ООО «Кубанская медицинская компания»</t>
  </si>
  <si>
    <t>Услуги по проведению мед.осмотра</t>
  </si>
  <si>
    <t>Услуги по техническому обслуживанию и ремонту административных зданий и сооружений ИА</t>
  </si>
  <si>
    <t>1. Централизованная закупка ПАО "Россети" для ДЗО Россети (п.7 Приложения 2 к распоряжению ПАО «Россети»)
от 28.09.2021 № 341р: "Включение централизованной закупочной процедуры на право заключения договора на оказание услуг по проведению обязательного ежегодного аудита отчетности РСБУ и аудита отчетности МСФО ДЗО ПАО «Россети» за 2022 год в ГКПЗ на 2022 год в установленном в ДЗО ПАО «Россети» порядке.")                                                                                         2. Корпоративные процедуры по заключению договора с аудитором  после выбора победителя открытого конкурса: одобрение Комитета по аудитуи Совета Директоров, вынесение вопроса на Годовое Общее собрание акционеров.</t>
  </si>
  <si>
    <t>ТОиР</t>
  </si>
  <si>
    <t>ТОиР себестоимость - 25 320 т.р.
Прибыль - 6 330 т.р.</t>
  </si>
  <si>
    <t>ТОиР себестоимость (2022) - 10 000
ТОиР себестоимость (2023) - 5000</t>
  </si>
  <si>
    <t>ТОиР себестоимость (2023) 70000, прибыль (2023) - 5000
ТОиР себестоимость(2024) - 70000, прибыль (2024) - 5000</t>
  </si>
  <si>
    <t>ТОиР себестоимость (2022) 20000, прибыль (2022) - 5000
ТОиР себестоимость (2023) - 15000</t>
  </si>
  <si>
    <t>ТОиР - 245,52 млн. руб.,
187,29 млн. руб. - административно-хозяйственные нужды (услуги  по перевозке руководящего состава, еженедельное получение филиалами материалов и оборудования с центрального склада Общества в г. Краснодар)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</si>
</sst>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(* #,##0.00_);_(* \(#,##0.00\);_(* &quot;-&quot;??_);_(@_)"/>
    <numFmt numFmtId="176" formatCode="&quot;$&quot;#,##0_);[Red]\(&quot;$&quot;#,##0\)"/>
    <numFmt numFmtId="177" formatCode="_-&quot;Ј&quot;* #,##0.00_-;\-&quot;Ј&quot;* #,##0.00_-;_-&quot;Ј&quot;* &quot;-&quot;??_-;_-@_-"/>
    <numFmt numFmtId="178" formatCode="General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-* #,##0.00_р_._-;\-* #,##0.00_р_._-;_-* \-??_р_._-;_-@_-"/>
    <numFmt numFmtId="183" formatCode="[$-419]mmmm;@"/>
    <numFmt numFmtId="184" formatCode="0.0%"/>
    <numFmt numFmtId="185" formatCode="#,##0_ ;[Red]\-#,##0\ "/>
    <numFmt numFmtId="186" formatCode="[Magenta]\ &quot;Ошибка&quot;;[Magenta]\ &quot;Ошибка&quot;;[Blue]\ &quot;OK&quot;"/>
    <numFmt numFmtId="187" formatCode="###\ ##\ ##"/>
    <numFmt numFmtId="188" formatCode="0_);\(0\)"/>
    <numFmt numFmtId="189" formatCode="_(* #,##0_);_(* \(#,##0\);_(* &quot;-&quot;??_);_(@_)"/>
    <numFmt numFmtId="190" formatCode="_(* #,##0.000_);_(* \(#,##0.000\);_(* &quot;-&quot;???_);_(@_)"/>
    <numFmt numFmtId="191" formatCode="_-&quot;Ј&quot;* #,##0_-;\-&quot;Ј&quot;* #,##0_-;_-&quot;Ј&quot;* &quot;-&quot;_-;_-@_-"/>
    <numFmt numFmtId="192" formatCode="_([$€-2]* #,##0.00_);_([$€-2]* \(#,##0.00\);_([$€-2]* &quot;-&quot;??_)"/>
    <numFmt numFmtId="193" formatCode="_-* #,##0.000_р_._-;\-* #,##0.000_р_._-;_-* &quot;-&quot;??_р_._-;_-@_-"/>
    <numFmt numFmtId="194" formatCode="_-* #,##0.00000_р_._-;\-* #,##0.00000_р_._-;_-* &quot;-&quot;???_р_._-;_-@_-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i/>
      <sz val="12"/>
      <color rgb="FF00B0F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20202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898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41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78" fontId="2" fillId="0" borderId="27">
      <protection locked="0"/>
    </xf>
    <xf numFmtId="178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8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4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6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7" fontId="93" fillId="103" borderId="0">
      <alignment horizontal="center" vertical="center"/>
    </xf>
    <xf numFmtId="188" fontId="84" fillId="0" borderId="37" applyFont="0" applyFill="0">
      <alignment horizontal="right" vertical="center"/>
      <protection locked="0"/>
    </xf>
    <xf numFmtId="188" fontId="84" fillId="0" borderId="0" applyFont="0" applyBorder="0" applyProtection="0">
      <alignment vertical="center"/>
    </xf>
    <xf numFmtId="187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9" fontId="85" fillId="105" borderId="1">
      <alignment vertical="center"/>
    </xf>
    <xf numFmtId="189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89" fontId="3" fillId="112" borderId="1">
      <alignment vertical="center"/>
    </xf>
    <xf numFmtId="187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9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0" fontId="3" fillId="103" borderId="1">
      <alignment vertical="center"/>
    </xf>
    <xf numFmtId="0" fontId="3" fillId="131" borderId="0"/>
    <xf numFmtId="172" fontId="32" fillId="0" borderId="0"/>
    <xf numFmtId="189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9" fontId="113" fillId="106" borderId="44">
      <alignment horizontal="center" vertical="center"/>
    </xf>
    <xf numFmtId="0" fontId="107" fillId="133" borderId="20">
      <alignment vertical="center"/>
      <protection locked="0"/>
    </xf>
    <xf numFmtId="19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8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8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2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2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2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2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0"/>
    <xf numFmtId="0" fontId="133" fillId="0" borderId="0"/>
    <xf numFmtId="0" fontId="2" fillId="0" borderId="0"/>
    <xf numFmtId="0" fontId="1" fillId="0" borderId="0"/>
    <xf numFmtId="0" fontId="3" fillId="0" borderId="0"/>
  </cellStyleXfs>
  <cellXfs count="145">
    <xf numFmtId="0" fontId="0" fillId="0" borderId="0" xfId="0"/>
    <xf numFmtId="0" fontId="131" fillId="0" borderId="0" xfId="0" applyFont="1" applyFill="1" applyAlignment="1" applyProtection="1">
      <alignment horizontal="center" vertical="top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0" fontId="134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4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top" wrapText="1"/>
      <protection locked="0"/>
    </xf>
    <xf numFmtId="0" fontId="79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79" fillId="0" borderId="1" xfId="0" applyNumberFormat="1" applyFont="1" applyFill="1" applyBorder="1" applyAlignment="1" applyProtection="1">
      <alignment horizontal="center" vertical="top" wrapText="1"/>
      <protection hidden="1"/>
    </xf>
    <xf numFmtId="14" fontId="79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0" fontId="79" fillId="0" borderId="1" xfId="0" applyFont="1" applyFill="1" applyBorder="1" applyAlignment="1" applyProtection="1">
      <alignment horizontal="left" vertical="top" wrapText="1"/>
      <protection locked="0"/>
    </xf>
    <xf numFmtId="0" fontId="79" fillId="0" borderId="1" xfId="0" applyFont="1" applyFill="1" applyBorder="1" applyAlignment="1" applyProtection="1">
      <alignment vertical="top" wrapText="1"/>
      <protection locked="0"/>
    </xf>
    <xf numFmtId="168" fontId="79" fillId="0" borderId="1" xfId="0" applyNumberFormat="1" applyFont="1" applyFill="1" applyBorder="1" applyAlignment="1" applyProtection="1">
      <alignment horizontal="center" vertical="top" wrapText="1"/>
      <protection locked="0"/>
    </xf>
    <xf numFmtId="4" fontId="79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1" xfId="59048" applyNumberFormat="1" applyFont="1" applyFill="1" applyBorder="1" applyAlignment="1" applyProtection="1">
      <alignment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 wrapText="1"/>
      <protection hidden="1"/>
    </xf>
    <xf numFmtId="168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8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 applyProtection="1">
      <alignment horizontal="left" vertical="center" wrapText="1"/>
      <protection locked="0"/>
    </xf>
    <xf numFmtId="3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top"/>
      <protection locked="0"/>
    </xf>
    <xf numFmtId="1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quotePrefix="1" applyFont="1" applyFill="1" applyBorder="1" applyAlignment="1" applyProtection="1">
      <alignment horizontal="center" vertical="top" wrapText="1"/>
      <protection locked="0"/>
    </xf>
    <xf numFmtId="0" fontId="134" fillId="0" borderId="1" xfId="5" applyFont="1" applyFill="1" applyBorder="1" applyAlignment="1">
      <alignment horizontal="center" vertical="center" wrapText="1"/>
    </xf>
    <xf numFmtId="170" fontId="134" fillId="0" borderId="1" xfId="5" applyNumberFormat="1" applyFont="1" applyFill="1" applyBorder="1" applyAlignment="1">
      <alignment horizontal="center" vertical="center" wrapText="1"/>
    </xf>
    <xf numFmtId="0" fontId="134" fillId="0" borderId="1" xfId="5" applyNumberFormat="1" applyFont="1" applyFill="1" applyBorder="1" applyAlignment="1">
      <alignment horizontal="center" vertical="center" wrapText="1"/>
    </xf>
    <xf numFmtId="49" fontId="134" fillId="0" borderId="1" xfId="61896" applyNumberFormat="1" applyFont="1" applyFill="1" applyBorder="1" applyAlignment="1">
      <alignment horizontal="center" vertical="center" wrapText="1"/>
    </xf>
    <xf numFmtId="3" fontId="134" fillId="0" borderId="1" xfId="5" applyNumberFormat="1" applyFont="1" applyFill="1" applyBorder="1" applyAlignment="1">
      <alignment horizontal="center" vertical="center" wrapText="1"/>
    </xf>
    <xf numFmtId="0" fontId="134" fillId="0" borderId="1" xfId="61897" applyFont="1" applyFill="1" applyBorder="1" applyAlignment="1">
      <alignment horizontal="left" vertical="center" wrapText="1"/>
    </xf>
    <xf numFmtId="0" fontId="134" fillId="0" borderId="1" xfId="59115" applyFont="1" applyFill="1" applyBorder="1" applyAlignment="1">
      <alignment horizontal="center" vertical="center" wrapText="1"/>
    </xf>
    <xf numFmtId="4" fontId="134" fillId="0" borderId="1" xfId="59115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4" fillId="0" borderId="1" xfId="61895" applyNumberFormat="1" applyFont="1" applyFill="1" applyBorder="1" applyAlignment="1" applyProtection="1">
      <alignment horizontal="left" vertical="center" wrapText="1"/>
      <protection locked="0"/>
    </xf>
    <xf numFmtId="49" fontId="134" fillId="0" borderId="1" xfId="0" applyNumberFormat="1" applyFont="1" applyFill="1" applyBorder="1" applyAlignment="1" applyProtection="1">
      <alignment vertical="center" wrapText="1"/>
      <protection locked="0"/>
    </xf>
    <xf numFmtId="49" fontId="79" fillId="0" borderId="1" xfId="0" applyNumberFormat="1" applyFont="1" applyFill="1" applyBorder="1" applyAlignment="1" applyProtection="1">
      <alignment vertical="center" wrapText="1"/>
      <protection locked="0"/>
    </xf>
    <xf numFmtId="0" fontId="134" fillId="0" borderId="1" xfId="0" applyFont="1" applyFill="1" applyBorder="1" applyAlignment="1" applyProtection="1">
      <alignment vertical="center" wrapText="1"/>
      <protection locked="0"/>
    </xf>
    <xf numFmtId="14" fontId="79" fillId="0" borderId="1" xfId="0" applyNumberFormat="1" applyFont="1" applyFill="1" applyBorder="1" applyAlignment="1" applyProtection="1">
      <alignment horizontal="center" vertical="center"/>
      <protection locked="0"/>
    </xf>
    <xf numFmtId="14" fontId="134" fillId="0" borderId="1" xfId="0" applyNumberFormat="1" applyFont="1" applyFill="1" applyBorder="1" applyAlignment="1" applyProtection="1">
      <alignment horizontal="center" vertical="center"/>
      <protection locked="0"/>
    </xf>
    <xf numFmtId="49" fontId="13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34" fillId="0" borderId="1" xfId="61895" applyNumberFormat="1" applyFont="1" applyFill="1" applyBorder="1" applyAlignment="1" applyProtection="1">
      <alignment vertical="center" wrapText="1"/>
      <protection locked="0"/>
    </xf>
    <xf numFmtId="49" fontId="134" fillId="0" borderId="1" xfId="0" applyNumberFormat="1" applyFont="1" applyFill="1" applyBorder="1" applyAlignment="1" applyProtection="1">
      <alignment horizontal="left" vertical="top" wrapText="1"/>
      <protection locked="0"/>
    </xf>
    <xf numFmtId="0" fontId="79" fillId="0" borderId="1" xfId="0" applyFont="1" applyFill="1" applyBorder="1" applyAlignment="1" applyProtection="1">
      <alignment horizontal="center" vertical="center"/>
      <protection locked="0"/>
    </xf>
    <xf numFmtId="0" fontId="134" fillId="0" borderId="1" xfId="0" applyFont="1" applyFill="1" applyBorder="1" applyAlignment="1" applyProtection="1">
      <alignment horizontal="center" vertical="center" wrapText="1"/>
      <protection locked="0"/>
    </xf>
    <xf numFmtId="0" fontId="134" fillId="0" borderId="1" xfId="0" applyFont="1" applyFill="1" applyBorder="1" applyAlignment="1" applyProtection="1">
      <alignment horizontal="left" vertical="center" wrapText="1"/>
      <protection locked="0"/>
    </xf>
    <xf numFmtId="14" fontId="134" fillId="0" borderId="1" xfId="59115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9" fillId="0" borderId="31" xfId="0" applyFont="1" applyFill="1" applyBorder="1" applyAlignment="1" applyProtection="1">
      <alignment horizontal="center" vertical="center" wrapText="1"/>
      <protection locked="0"/>
    </xf>
    <xf numFmtId="14" fontId="7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 applyProtection="1">
      <alignment horizontal="center" vertical="center" wrapText="1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0" fontId="14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/>
    <xf numFmtId="1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3" fontId="83" fillId="0" borderId="1" xfId="0" applyNumberFormat="1" applyFont="1" applyFill="1" applyBorder="1" applyAlignment="1">
      <alignment horizontal="center" vertical="center" wrapText="1"/>
    </xf>
    <xf numFmtId="0" fontId="83" fillId="0" borderId="1" xfId="0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 applyProtection="1">
      <alignment horizontal="center" vertical="center" wrapText="1"/>
    </xf>
    <xf numFmtId="49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61896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 applyProtection="1">
      <alignment horizontal="center" vertical="center" wrapText="1"/>
      <protection hidden="1"/>
    </xf>
    <xf numFmtId="49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79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13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34" fillId="0" borderId="1" xfId="61895" applyNumberFormat="1" applyFont="1" applyFill="1" applyBorder="1" applyAlignment="1" applyProtection="1">
      <alignment horizontal="center" vertical="center" wrapText="1"/>
      <protection locked="0"/>
    </xf>
    <xf numFmtId="49" fontId="13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Fill="1" applyAlignment="1" applyProtection="1">
      <alignment horizontal="left" vertical="top"/>
      <protection locked="0"/>
    </xf>
    <xf numFmtId="10" fontId="131" fillId="0" borderId="0" xfId="61892" applyNumberFormat="1" applyFont="1" applyFill="1" applyAlignment="1" applyProtection="1">
      <alignment horizontal="center" vertical="top"/>
      <protection locked="0"/>
    </xf>
    <xf numFmtId="4" fontId="134" fillId="0" borderId="0" xfId="0" applyNumberFormat="1" applyFont="1" applyFill="1" applyBorder="1" applyAlignment="1" applyProtection="1">
      <alignment horizontal="right" vertical="center"/>
      <protection locked="0"/>
    </xf>
    <xf numFmtId="193" fontId="131" fillId="0" borderId="0" xfId="61891" applyNumberFormat="1" applyFont="1" applyFill="1" applyAlignment="1" applyProtection="1">
      <alignment horizontal="center" vertical="top"/>
      <protection locked="0"/>
    </xf>
    <xf numFmtId="194" fontId="131" fillId="0" borderId="0" xfId="0" applyNumberFormat="1" applyFont="1" applyFill="1" applyAlignment="1" applyProtection="1">
      <alignment horizontal="center" vertical="top"/>
      <protection locked="0"/>
    </xf>
    <xf numFmtId="0" fontId="1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31" xfId="0" applyFont="1" applyFill="1" applyBorder="1" applyAlignment="1" applyProtection="1">
      <alignment horizontal="center" vertical="center"/>
      <protection locked="0"/>
    </xf>
    <xf numFmtId="0" fontId="79" fillId="0" borderId="31" xfId="0" applyFont="1" applyFill="1" applyBorder="1" applyAlignment="1" applyProtection="1">
      <alignment horizontal="center" vertical="top"/>
      <protection locked="0"/>
    </xf>
    <xf numFmtId="0" fontId="134" fillId="0" borderId="31" xfId="0" applyFont="1" applyFill="1" applyBorder="1" applyAlignment="1" applyProtection="1">
      <alignment horizontal="center" vertical="center" wrapText="1"/>
      <protection locked="0"/>
    </xf>
    <xf numFmtId="14" fontId="79" fillId="0" borderId="3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top"/>
      <protection locked="0"/>
    </xf>
    <xf numFmtId="0" fontId="140" fillId="0" borderId="1" xfId="0" applyFont="1" applyFill="1" applyBorder="1" applyAlignment="1">
      <alignment horizontal="center" vertical="center" wrapText="1"/>
    </xf>
    <xf numFmtId="3" fontId="141" fillId="0" borderId="1" xfId="0" applyNumberFormat="1" applyFont="1" applyFill="1" applyBorder="1" applyAlignment="1">
      <alignment horizontal="center" vertical="center" wrapText="1"/>
    </xf>
    <xf numFmtId="166" fontId="79" fillId="0" borderId="1" xfId="61891" applyFont="1" applyFill="1" applyBorder="1" applyAlignment="1" applyProtection="1">
      <alignment horizontal="center" vertical="top" wrapText="1"/>
      <protection hidden="1"/>
    </xf>
    <xf numFmtId="0" fontId="79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 applyProtection="1">
      <alignment vertical="center" wrapText="1"/>
      <protection locked="0"/>
    </xf>
    <xf numFmtId="0" fontId="79" fillId="0" borderId="1" xfId="5" applyFont="1" applyFill="1" applyBorder="1" applyAlignment="1">
      <alignment horizontal="center" vertical="center" wrapText="1"/>
    </xf>
    <xf numFmtId="49" fontId="79" fillId="0" borderId="1" xfId="5" applyNumberFormat="1" applyFont="1" applyFill="1" applyBorder="1" applyAlignment="1">
      <alignment horizontal="center" vertical="center" wrapText="1"/>
    </xf>
    <xf numFmtId="14" fontId="79" fillId="0" borderId="1" xfId="5" applyNumberFormat="1" applyFont="1" applyFill="1" applyBorder="1" applyAlignment="1">
      <alignment horizontal="center" vertical="center" wrapText="1"/>
    </xf>
    <xf numFmtId="185" fontId="134" fillId="0" borderId="31" xfId="0" applyNumberFormat="1" applyFont="1" applyFill="1" applyBorder="1" applyAlignment="1" applyProtection="1">
      <alignment horizontal="center" vertical="top" wrapText="1"/>
      <protection locked="0"/>
    </xf>
    <xf numFmtId="185" fontId="134" fillId="0" borderId="33" xfId="0" applyNumberFormat="1" applyFont="1" applyFill="1" applyBorder="1" applyAlignment="1" applyProtection="1">
      <alignment horizontal="center" vertical="top" wrapText="1"/>
      <protection locked="0"/>
    </xf>
    <xf numFmtId="185" fontId="134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6" xfId="0" applyNumberFormat="1" applyFont="1" applyFill="1" applyBorder="1" applyAlignment="1" applyProtection="1">
      <alignment horizontal="center" vertical="top" wrapText="1"/>
      <protection locked="0"/>
    </xf>
    <xf numFmtId="185" fontId="134" fillId="0" borderId="31" xfId="28" applyNumberFormat="1" applyFont="1" applyFill="1" applyBorder="1" applyAlignment="1" applyProtection="1">
      <alignment horizontal="center" vertical="top" wrapText="1"/>
      <protection locked="0"/>
    </xf>
    <xf numFmtId="185" fontId="134" fillId="0" borderId="32" xfId="28" applyNumberFormat="1" applyFont="1" applyFill="1" applyBorder="1" applyAlignment="1" applyProtection="1">
      <alignment horizontal="center" vertical="top" wrapText="1"/>
      <protection locked="0"/>
    </xf>
    <xf numFmtId="49" fontId="134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5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6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7" xfId="59048" applyNumberFormat="1" applyFont="1" applyFill="1" applyBorder="1" applyAlignment="1" applyProtection="1">
      <alignment horizontal="center" vertical="top" wrapText="1"/>
      <protection locked="0"/>
    </xf>
    <xf numFmtId="183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183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183" fontId="134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50" xfId="59048" applyNumberFormat="1" applyFont="1" applyFill="1" applyBorder="1" applyAlignment="1" applyProtection="1">
      <alignment horizontal="center" vertical="center" wrapText="1"/>
      <protection locked="0"/>
    </xf>
    <xf numFmtId="168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8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50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8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5 3" xfId="6189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ПР 2008 ПЭ корр_прил 1.1" xfId="61897"/>
    <cellStyle name="Обычный_Исполнительный аппарат МРСК Центра и Приволжья" xfId="59048"/>
    <cellStyle name="Обычный_Исполнительный аппарат МРСК Центра и Приволжья 2" xfId="61895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BE259"/>
  <sheetViews>
    <sheetView tabSelected="1" topLeftCell="AI1" zoomScale="70" zoomScaleNormal="70" workbookViewId="0">
      <pane ySplit="7" topLeftCell="A125" activePane="bottomLeft" state="frozen"/>
      <selection pane="bottomLeft" activeCell="BB125" sqref="BB125"/>
    </sheetView>
  </sheetViews>
  <sheetFormatPr defaultColWidth="9.140625" defaultRowHeight="12.75"/>
  <cols>
    <col min="1" max="1" width="8.5703125" style="1" customWidth="1"/>
    <col min="2" max="2" width="9" style="1" customWidth="1"/>
    <col min="3" max="3" width="17.42578125" style="1" customWidth="1"/>
    <col min="4" max="4" width="17.28515625" style="1" customWidth="1"/>
    <col min="5" max="5" width="14.140625" style="1" customWidth="1"/>
    <col min="6" max="6" width="8.42578125" style="1" customWidth="1"/>
    <col min="7" max="7" width="49.5703125" style="1" customWidth="1"/>
    <col min="8" max="8" width="17.140625" style="1" customWidth="1"/>
    <col min="9" max="9" width="17.5703125" style="1" customWidth="1"/>
    <col min="10" max="10" width="21.28515625" style="1" customWidth="1"/>
    <col min="11" max="11" width="21" style="1" customWidth="1"/>
    <col min="12" max="12" width="23.5703125" style="1" customWidth="1"/>
    <col min="13" max="13" width="18.85546875" style="1" customWidth="1"/>
    <col min="14" max="14" width="18.5703125" style="1" customWidth="1"/>
    <col min="15" max="15" width="17.85546875" style="1" customWidth="1"/>
    <col min="16" max="16" width="17.5703125" style="1" customWidth="1"/>
    <col min="17" max="17" width="16.85546875" style="1" customWidth="1"/>
    <col min="18" max="18" width="18" style="1" customWidth="1"/>
    <col min="19" max="19" width="17" style="1" customWidth="1"/>
    <col min="20" max="20" width="17.28515625" style="1" customWidth="1"/>
    <col min="21" max="21" width="15.140625" style="1" customWidth="1"/>
    <col min="22" max="22" width="13.85546875" style="1" customWidth="1"/>
    <col min="23" max="23" width="15.42578125" style="1" customWidth="1"/>
    <col min="24" max="24" width="21.140625" style="1" customWidth="1"/>
    <col min="25" max="25" width="18.7109375" style="1" customWidth="1"/>
    <col min="26" max="26" width="15.85546875" style="1" customWidth="1"/>
    <col min="27" max="27" width="16.7109375" style="1" customWidth="1"/>
    <col min="28" max="28" width="13.5703125" style="1" customWidth="1"/>
    <col min="29" max="29" width="13.85546875" style="1" customWidth="1"/>
    <col min="30" max="30" width="17.140625" style="1" customWidth="1"/>
    <col min="31" max="31" width="22.85546875" style="1" customWidth="1"/>
    <col min="32" max="32" width="11.7109375" style="1" customWidth="1"/>
    <col min="33" max="33" width="12" style="1" customWidth="1"/>
    <col min="34" max="34" width="13.85546875" style="1" customWidth="1"/>
    <col min="35" max="35" width="13.28515625" style="1" customWidth="1"/>
    <col min="36" max="36" width="12.42578125" style="1" customWidth="1"/>
    <col min="37" max="37" width="17.85546875" style="1" customWidth="1"/>
    <col min="38" max="38" width="18.85546875" style="1" customWidth="1"/>
    <col min="39" max="40" width="17.5703125" style="1" customWidth="1"/>
    <col min="41" max="41" width="11.42578125" style="1" customWidth="1"/>
    <col min="42" max="42" width="14.7109375" style="1" customWidth="1"/>
    <col min="43" max="43" width="11.140625" style="1" customWidth="1"/>
    <col min="44" max="44" width="17" style="1" customWidth="1"/>
    <col min="45" max="45" width="14" style="1" customWidth="1"/>
    <col min="46" max="46" width="13.140625" style="1" customWidth="1"/>
    <col min="47" max="47" width="13.28515625" style="1" customWidth="1"/>
    <col min="48" max="48" width="22.42578125" style="1" customWidth="1"/>
    <col min="49" max="49" width="25.5703125" style="1" customWidth="1"/>
    <col min="50" max="52" width="11.140625" style="1" customWidth="1"/>
    <col min="53" max="53" width="21.140625" style="1" customWidth="1"/>
    <col min="54" max="57" width="14.28515625" style="1" customWidth="1"/>
    <col min="58" max="16384" width="9.140625" style="1"/>
  </cols>
  <sheetData>
    <row r="1" spans="1:57" ht="23.25">
      <c r="A1" s="88" t="s">
        <v>54</v>
      </c>
      <c r="J1" s="89"/>
      <c r="K1" s="89"/>
      <c r="L1" s="89"/>
      <c r="P1" s="90"/>
      <c r="Q1" s="91"/>
      <c r="R1" s="91"/>
      <c r="S1" s="91"/>
      <c r="T1" s="91"/>
      <c r="U1" s="91"/>
      <c r="V1" s="91"/>
      <c r="W1" s="92"/>
    </row>
    <row r="2" spans="1:57" ht="15.75" customHeight="1">
      <c r="F2" s="89"/>
      <c r="G2" s="89"/>
      <c r="P2" s="90"/>
      <c r="Q2" s="91"/>
      <c r="R2" s="91"/>
      <c r="S2" s="91"/>
      <c r="T2" s="91"/>
      <c r="U2" s="91"/>
      <c r="V2" s="91"/>
    </row>
    <row r="3" spans="1:57" ht="15.75">
      <c r="F3" s="2"/>
      <c r="G3" s="2"/>
      <c r="H3" s="2"/>
      <c r="P3" s="90"/>
    </row>
    <row r="4" spans="1:57" ht="26.25" customHeight="1">
      <c r="A4" s="110" t="s">
        <v>5</v>
      </c>
      <c r="B4" s="110" t="s">
        <v>692</v>
      </c>
      <c r="C4" s="124" t="s">
        <v>1</v>
      </c>
      <c r="D4" s="126"/>
      <c r="E4" s="110" t="s">
        <v>7</v>
      </c>
      <c r="F4" s="110" t="s">
        <v>2</v>
      </c>
      <c r="G4" s="110" t="s">
        <v>3</v>
      </c>
      <c r="H4" s="110" t="s">
        <v>33</v>
      </c>
      <c r="I4" s="110" t="s">
        <v>34</v>
      </c>
      <c r="J4" s="110" t="s">
        <v>32</v>
      </c>
      <c r="K4" s="110" t="s">
        <v>29</v>
      </c>
      <c r="L4" s="110" t="s">
        <v>31</v>
      </c>
      <c r="M4" s="110" t="s">
        <v>9</v>
      </c>
      <c r="N4" s="110" t="s">
        <v>10</v>
      </c>
      <c r="O4" s="114" t="s">
        <v>28</v>
      </c>
      <c r="P4" s="114" t="s">
        <v>27</v>
      </c>
      <c r="Q4" s="139" t="s">
        <v>52</v>
      </c>
      <c r="R4" s="140"/>
      <c r="S4" s="140"/>
      <c r="T4" s="141"/>
      <c r="U4" s="110" t="s">
        <v>8</v>
      </c>
      <c r="V4" s="110" t="s">
        <v>16</v>
      </c>
      <c r="W4" s="110" t="s">
        <v>17</v>
      </c>
      <c r="X4" s="136" t="s">
        <v>46</v>
      </c>
      <c r="Y4" s="136" t="s">
        <v>47</v>
      </c>
      <c r="Z4" s="112" t="s">
        <v>30</v>
      </c>
      <c r="AA4" s="123"/>
      <c r="AB4" s="123"/>
      <c r="AC4" s="113"/>
      <c r="AD4" s="124" t="s">
        <v>6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6"/>
      <c r="AO4" s="110" t="s">
        <v>0</v>
      </c>
      <c r="AP4" s="110" t="s">
        <v>11</v>
      </c>
      <c r="AQ4" s="118" t="s">
        <v>36</v>
      </c>
      <c r="AR4" s="119"/>
      <c r="AS4" s="119"/>
      <c r="AT4" s="119"/>
      <c r="AU4" s="119"/>
      <c r="AV4" s="119"/>
      <c r="AW4" s="119"/>
      <c r="AX4" s="120"/>
      <c r="AY4" s="110" t="s">
        <v>55</v>
      </c>
      <c r="AZ4" s="110" t="s">
        <v>56</v>
      </c>
      <c r="BA4" s="107" t="s">
        <v>45</v>
      </c>
      <c r="BB4" s="130" t="s">
        <v>50</v>
      </c>
      <c r="BC4" s="131"/>
      <c r="BD4" s="131"/>
      <c r="BE4" s="132"/>
    </row>
    <row r="5" spans="1:57" ht="53.25" customHeight="1">
      <c r="A5" s="116"/>
      <c r="B5" s="116"/>
      <c r="C5" s="137"/>
      <c r="D5" s="13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42"/>
      <c r="R5" s="143"/>
      <c r="S5" s="143"/>
      <c r="T5" s="144"/>
      <c r="U5" s="116"/>
      <c r="V5" s="116"/>
      <c r="W5" s="116"/>
      <c r="X5" s="136"/>
      <c r="Y5" s="136"/>
      <c r="Z5" s="110" t="s">
        <v>35</v>
      </c>
      <c r="AA5" s="110" t="s">
        <v>18</v>
      </c>
      <c r="AB5" s="110" t="s">
        <v>12</v>
      </c>
      <c r="AC5" s="110" t="s">
        <v>13</v>
      </c>
      <c r="AD5" s="110" t="s">
        <v>19</v>
      </c>
      <c r="AE5" s="110" t="s">
        <v>20</v>
      </c>
      <c r="AF5" s="112" t="s">
        <v>21</v>
      </c>
      <c r="AG5" s="113"/>
      <c r="AH5" s="110" t="s">
        <v>22</v>
      </c>
      <c r="AI5" s="112" t="s">
        <v>23</v>
      </c>
      <c r="AJ5" s="113"/>
      <c r="AK5" s="114" t="s">
        <v>24</v>
      </c>
      <c r="AL5" s="110" t="s">
        <v>48</v>
      </c>
      <c r="AM5" s="128" t="s">
        <v>49</v>
      </c>
      <c r="AN5" s="127" t="s">
        <v>53</v>
      </c>
      <c r="AO5" s="116"/>
      <c r="AP5" s="116"/>
      <c r="AQ5" s="107" t="s">
        <v>37</v>
      </c>
      <c r="AR5" s="107" t="s">
        <v>38</v>
      </c>
      <c r="AS5" s="107" t="s">
        <v>39</v>
      </c>
      <c r="AT5" s="107" t="s">
        <v>40</v>
      </c>
      <c r="AU5" s="107" t="s">
        <v>41</v>
      </c>
      <c r="AV5" s="121" t="s">
        <v>43</v>
      </c>
      <c r="AW5" s="121" t="s">
        <v>44</v>
      </c>
      <c r="AX5" s="107" t="s">
        <v>42</v>
      </c>
      <c r="AY5" s="116"/>
      <c r="AZ5" s="116"/>
      <c r="BA5" s="108"/>
      <c r="BB5" s="133"/>
      <c r="BC5" s="134"/>
      <c r="BD5" s="134"/>
      <c r="BE5" s="135"/>
    </row>
    <row r="6" spans="1:57" ht="64.5" customHeight="1">
      <c r="A6" s="111"/>
      <c r="B6" s="111"/>
      <c r="C6" s="15" t="s">
        <v>14</v>
      </c>
      <c r="D6" s="15" t="s">
        <v>15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5"/>
      <c r="P6" s="115"/>
      <c r="Q6" s="4">
        <v>2022</v>
      </c>
      <c r="R6" s="4">
        <v>2023</v>
      </c>
      <c r="S6" s="4">
        <v>2024</v>
      </c>
      <c r="T6" s="4">
        <v>2025</v>
      </c>
      <c r="U6" s="111"/>
      <c r="V6" s="111"/>
      <c r="W6" s="111"/>
      <c r="X6" s="136"/>
      <c r="Y6" s="136"/>
      <c r="Z6" s="111"/>
      <c r="AA6" s="111"/>
      <c r="AB6" s="111"/>
      <c r="AC6" s="111"/>
      <c r="AD6" s="111"/>
      <c r="AE6" s="111"/>
      <c r="AF6" s="10" t="s">
        <v>25</v>
      </c>
      <c r="AG6" s="10" t="s">
        <v>4</v>
      </c>
      <c r="AH6" s="111"/>
      <c r="AI6" s="10" t="s">
        <v>26</v>
      </c>
      <c r="AJ6" s="10" t="s">
        <v>4</v>
      </c>
      <c r="AK6" s="115"/>
      <c r="AL6" s="111"/>
      <c r="AM6" s="129"/>
      <c r="AN6" s="127"/>
      <c r="AO6" s="111"/>
      <c r="AP6" s="111"/>
      <c r="AQ6" s="109"/>
      <c r="AR6" s="109"/>
      <c r="AS6" s="109"/>
      <c r="AT6" s="109"/>
      <c r="AU6" s="109"/>
      <c r="AV6" s="122"/>
      <c r="AW6" s="122"/>
      <c r="AX6" s="109"/>
      <c r="AY6" s="111"/>
      <c r="AZ6" s="111"/>
      <c r="BA6" s="109"/>
      <c r="BB6" s="16">
        <v>2026</v>
      </c>
      <c r="BC6" s="16">
        <v>2027</v>
      </c>
      <c r="BD6" s="16">
        <v>2028</v>
      </c>
      <c r="BE6" s="16" t="s">
        <v>51</v>
      </c>
    </row>
    <row r="7" spans="1:57" ht="15.75">
      <c r="A7" s="5">
        <v>1</v>
      </c>
      <c r="B7" s="5"/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  <c r="AO7" s="5">
        <v>41</v>
      </c>
      <c r="AP7" s="5">
        <v>42</v>
      </c>
      <c r="AQ7" s="5">
        <v>43</v>
      </c>
      <c r="AR7" s="5">
        <v>44</v>
      </c>
      <c r="AS7" s="5">
        <v>45</v>
      </c>
      <c r="AT7" s="5">
        <v>46</v>
      </c>
      <c r="AU7" s="5">
        <v>47</v>
      </c>
      <c r="AV7" s="5">
        <v>48</v>
      </c>
      <c r="AW7" s="5">
        <v>49</v>
      </c>
      <c r="AX7" s="5">
        <v>50</v>
      </c>
      <c r="AY7" s="5"/>
      <c r="AZ7" s="5"/>
      <c r="BA7" s="5">
        <v>51</v>
      </c>
      <c r="BB7" s="5">
        <v>52</v>
      </c>
      <c r="BC7" s="5">
        <v>53</v>
      </c>
      <c r="BD7" s="5">
        <v>54</v>
      </c>
      <c r="BE7" s="5" t="s">
        <v>51</v>
      </c>
    </row>
    <row r="8" spans="1:57" s="3" customFormat="1" ht="75" customHeight="1">
      <c r="A8" s="17">
        <v>1</v>
      </c>
      <c r="B8" s="18">
        <v>220001</v>
      </c>
      <c r="C8" s="17" t="s">
        <v>57</v>
      </c>
      <c r="D8" s="17" t="s">
        <v>601</v>
      </c>
      <c r="E8" s="17" t="s">
        <v>163</v>
      </c>
      <c r="F8" s="33"/>
      <c r="G8" s="17" t="s">
        <v>182</v>
      </c>
      <c r="H8" s="18" t="s">
        <v>165</v>
      </c>
      <c r="I8" s="18" t="s">
        <v>166</v>
      </c>
      <c r="J8" s="17">
        <v>1</v>
      </c>
      <c r="K8" s="55"/>
      <c r="L8" s="17" t="s">
        <v>134</v>
      </c>
      <c r="M8" s="17" t="s">
        <v>149</v>
      </c>
      <c r="N8" s="17" t="s">
        <v>278</v>
      </c>
      <c r="O8" s="28">
        <v>709035.10067593551</v>
      </c>
      <c r="P8" s="28">
        <v>850842.12081112259</v>
      </c>
      <c r="Q8" s="28">
        <v>391985.9374540706</v>
      </c>
      <c r="R8" s="28">
        <v>458856.18335705198</v>
      </c>
      <c r="S8" s="28"/>
      <c r="T8" s="28"/>
      <c r="U8" s="17" t="s">
        <v>95</v>
      </c>
      <c r="V8" s="17" t="s">
        <v>57</v>
      </c>
      <c r="W8" s="17" t="s">
        <v>85</v>
      </c>
      <c r="X8" s="20">
        <v>44572</v>
      </c>
      <c r="Y8" s="20">
        <v>44607</v>
      </c>
      <c r="Z8" s="17"/>
      <c r="AA8" s="17"/>
      <c r="AB8" s="17"/>
      <c r="AC8" s="17"/>
      <c r="AD8" s="17" t="s">
        <v>182</v>
      </c>
      <c r="AE8" s="17" t="s">
        <v>155</v>
      </c>
      <c r="AF8" s="17">
        <v>876</v>
      </c>
      <c r="AG8" s="17" t="s">
        <v>156</v>
      </c>
      <c r="AH8" s="17">
        <v>1</v>
      </c>
      <c r="AI8" s="29" t="s">
        <v>72</v>
      </c>
      <c r="AJ8" s="17" t="s">
        <v>73</v>
      </c>
      <c r="AK8" s="20">
        <v>44627</v>
      </c>
      <c r="AL8" s="20">
        <v>44627</v>
      </c>
      <c r="AM8" s="20">
        <v>45194</v>
      </c>
      <c r="AN8" s="20">
        <v>45194</v>
      </c>
      <c r="AO8" s="17">
        <v>2022</v>
      </c>
      <c r="AP8" s="17"/>
      <c r="AQ8" s="17" t="s">
        <v>616</v>
      </c>
      <c r="AR8" s="30" t="s">
        <v>183</v>
      </c>
      <c r="AS8" s="17" t="s">
        <v>184</v>
      </c>
      <c r="AT8" s="31">
        <v>2018</v>
      </c>
      <c r="AU8" s="31">
        <v>2023</v>
      </c>
      <c r="AV8" s="23">
        <v>890.15686161112239</v>
      </c>
      <c r="AW8" s="23">
        <v>850.84212081112264</v>
      </c>
      <c r="AX8" s="23" t="s">
        <v>63</v>
      </c>
      <c r="AY8" s="32"/>
      <c r="AZ8" s="32"/>
      <c r="BA8" s="23"/>
      <c r="BB8" s="19"/>
      <c r="BC8" s="19"/>
      <c r="BD8" s="19"/>
      <c r="BE8" s="19"/>
    </row>
    <row r="9" spans="1:57" s="3" customFormat="1" ht="75" customHeight="1">
      <c r="A9" s="17">
        <v>1</v>
      </c>
      <c r="B9" s="18">
        <v>220002</v>
      </c>
      <c r="C9" s="17" t="s">
        <v>57</v>
      </c>
      <c r="D9" s="17" t="s">
        <v>598</v>
      </c>
      <c r="E9" s="17" t="s">
        <v>163</v>
      </c>
      <c r="F9" s="33"/>
      <c r="G9" s="17" t="s">
        <v>185</v>
      </c>
      <c r="H9" s="18" t="s">
        <v>165</v>
      </c>
      <c r="I9" s="18" t="s">
        <v>166</v>
      </c>
      <c r="J9" s="17">
        <v>2</v>
      </c>
      <c r="K9" s="55"/>
      <c r="L9" s="17" t="s">
        <v>134</v>
      </c>
      <c r="M9" s="17" t="s">
        <v>149</v>
      </c>
      <c r="N9" s="17" t="s">
        <v>278</v>
      </c>
      <c r="O9" s="28">
        <v>610753.36036336655</v>
      </c>
      <c r="P9" s="28">
        <v>732904.03243603988</v>
      </c>
      <c r="Q9" s="28">
        <v>50000</v>
      </c>
      <c r="R9" s="28">
        <v>400000</v>
      </c>
      <c r="S9" s="28">
        <v>282904.03243604</v>
      </c>
      <c r="T9" s="28"/>
      <c r="U9" s="17" t="s">
        <v>95</v>
      </c>
      <c r="V9" s="17" t="s">
        <v>57</v>
      </c>
      <c r="W9" s="17" t="s">
        <v>85</v>
      </c>
      <c r="X9" s="20">
        <f>Y9-35</f>
        <v>44828</v>
      </c>
      <c r="Y9" s="20">
        <v>44863</v>
      </c>
      <c r="Z9" s="17"/>
      <c r="AA9" s="17"/>
      <c r="AB9" s="17"/>
      <c r="AC9" s="17"/>
      <c r="AD9" s="17" t="s">
        <v>185</v>
      </c>
      <c r="AE9" s="17" t="s">
        <v>155</v>
      </c>
      <c r="AF9" s="17">
        <v>876</v>
      </c>
      <c r="AG9" s="17" t="s">
        <v>156</v>
      </c>
      <c r="AH9" s="17">
        <v>1</v>
      </c>
      <c r="AI9" s="29" t="s">
        <v>72</v>
      </c>
      <c r="AJ9" s="17" t="s">
        <v>73</v>
      </c>
      <c r="AK9" s="20">
        <v>44883</v>
      </c>
      <c r="AL9" s="20">
        <v>44883</v>
      </c>
      <c r="AM9" s="58">
        <v>45473</v>
      </c>
      <c r="AN9" s="20">
        <v>45473</v>
      </c>
      <c r="AO9" s="17">
        <v>2022</v>
      </c>
      <c r="AP9" s="17"/>
      <c r="AQ9" s="17" t="s">
        <v>616</v>
      </c>
      <c r="AR9" s="30" t="s">
        <v>186</v>
      </c>
      <c r="AS9" s="17" t="s">
        <v>187</v>
      </c>
      <c r="AT9" s="31">
        <v>2019</v>
      </c>
      <c r="AU9" s="31">
        <v>2024</v>
      </c>
      <c r="AV9" s="23">
        <v>746.75764493604004</v>
      </c>
      <c r="AW9" s="23">
        <v>746.75764493604015</v>
      </c>
      <c r="AX9" s="23" t="s">
        <v>63</v>
      </c>
      <c r="AY9" s="32"/>
      <c r="AZ9" s="32"/>
      <c r="BA9" s="23"/>
      <c r="BB9" s="19"/>
      <c r="BC9" s="19"/>
      <c r="BD9" s="19"/>
      <c r="BE9" s="19"/>
    </row>
    <row r="10" spans="1:57" s="3" customFormat="1" ht="75" customHeight="1">
      <c r="A10" s="17">
        <v>1</v>
      </c>
      <c r="B10" s="18">
        <v>220003</v>
      </c>
      <c r="C10" s="17" t="s">
        <v>57</v>
      </c>
      <c r="D10" s="17" t="s">
        <v>598</v>
      </c>
      <c r="E10" s="17" t="s">
        <v>163</v>
      </c>
      <c r="F10" s="33"/>
      <c r="G10" s="17" t="s">
        <v>188</v>
      </c>
      <c r="H10" s="18" t="s">
        <v>165</v>
      </c>
      <c r="I10" s="18" t="s">
        <v>166</v>
      </c>
      <c r="J10" s="17">
        <v>2</v>
      </c>
      <c r="K10" s="55"/>
      <c r="L10" s="17" t="s">
        <v>134</v>
      </c>
      <c r="M10" s="17" t="s">
        <v>149</v>
      </c>
      <c r="N10" s="17" t="s">
        <v>278</v>
      </c>
      <c r="O10" s="28">
        <v>313682.03400120005</v>
      </c>
      <c r="P10" s="28">
        <v>376418.44080144004</v>
      </c>
      <c r="Q10" s="28">
        <v>50000</v>
      </c>
      <c r="R10" s="28">
        <v>292550.28930731496</v>
      </c>
      <c r="S10" s="28">
        <v>33868.151494125101</v>
      </c>
      <c r="T10" s="28"/>
      <c r="U10" s="17" t="s">
        <v>95</v>
      </c>
      <c r="V10" s="17" t="s">
        <v>57</v>
      </c>
      <c r="W10" s="17" t="s">
        <v>85</v>
      </c>
      <c r="X10" s="20">
        <v>44787</v>
      </c>
      <c r="Y10" s="20">
        <v>44822</v>
      </c>
      <c r="Z10" s="17"/>
      <c r="AA10" s="17"/>
      <c r="AB10" s="17"/>
      <c r="AC10" s="17"/>
      <c r="AD10" s="17" t="s">
        <v>188</v>
      </c>
      <c r="AE10" s="17" t="s">
        <v>155</v>
      </c>
      <c r="AF10" s="17">
        <v>876</v>
      </c>
      <c r="AG10" s="17" t="s">
        <v>156</v>
      </c>
      <c r="AH10" s="17">
        <v>1</v>
      </c>
      <c r="AI10" s="29" t="s">
        <v>72</v>
      </c>
      <c r="AJ10" s="17" t="s">
        <v>73</v>
      </c>
      <c r="AK10" s="20">
        <v>44842</v>
      </c>
      <c r="AL10" s="20">
        <v>44842</v>
      </c>
      <c r="AM10" s="58">
        <v>45473</v>
      </c>
      <c r="AN10" s="20">
        <v>45473</v>
      </c>
      <c r="AO10" s="17">
        <v>2022</v>
      </c>
      <c r="AP10" s="17"/>
      <c r="AQ10" s="17" t="s">
        <v>616</v>
      </c>
      <c r="AR10" s="30" t="s">
        <v>189</v>
      </c>
      <c r="AS10" s="17" t="s">
        <v>190</v>
      </c>
      <c r="AT10" s="31">
        <v>2020</v>
      </c>
      <c r="AU10" s="31">
        <v>2024</v>
      </c>
      <c r="AV10" s="23">
        <v>395.06644080144014</v>
      </c>
      <c r="AW10" s="23">
        <v>376.41844080144006</v>
      </c>
      <c r="AX10" s="23" t="s">
        <v>63</v>
      </c>
      <c r="AY10" s="32"/>
      <c r="AZ10" s="32"/>
      <c r="BA10" s="23"/>
      <c r="BB10" s="19"/>
      <c r="BC10" s="19"/>
      <c r="BD10" s="19"/>
      <c r="BE10" s="19"/>
    </row>
    <row r="11" spans="1:57" ht="75" customHeight="1">
      <c r="A11" s="17">
        <v>1</v>
      </c>
      <c r="B11" s="18">
        <v>220004</v>
      </c>
      <c r="C11" s="17" t="s">
        <v>57</v>
      </c>
      <c r="D11" s="17" t="s">
        <v>602</v>
      </c>
      <c r="E11" s="17" t="s">
        <v>163</v>
      </c>
      <c r="F11" s="33"/>
      <c r="G11" s="17" t="s">
        <v>191</v>
      </c>
      <c r="H11" s="18" t="s">
        <v>165</v>
      </c>
      <c r="I11" s="18" t="s">
        <v>166</v>
      </c>
      <c r="J11" s="17">
        <v>2</v>
      </c>
      <c r="K11" s="55"/>
      <c r="L11" s="17" t="s">
        <v>134</v>
      </c>
      <c r="M11" s="17" t="s">
        <v>149</v>
      </c>
      <c r="N11" s="17" t="s">
        <v>278</v>
      </c>
      <c r="O11" s="28">
        <v>299637.99341330834</v>
      </c>
      <c r="P11" s="28">
        <v>359565.59209597</v>
      </c>
      <c r="Q11" s="28">
        <v>50000</v>
      </c>
      <c r="R11" s="28">
        <v>309565.59209597</v>
      </c>
      <c r="S11" s="28"/>
      <c r="T11" s="28"/>
      <c r="U11" s="17" t="s">
        <v>95</v>
      </c>
      <c r="V11" s="17" t="s">
        <v>57</v>
      </c>
      <c r="W11" s="17" t="s">
        <v>85</v>
      </c>
      <c r="X11" s="20">
        <v>44811</v>
      </c>
      <c r="Y11" s="20">
        <v>44846</v>
      </c>
      <c r="Z11" s="17"/>
      <c r="AA11" s="17"/>
      <c r="AB11" s="17"/>
      <c r="AC11" s="17"/>
      <c r="AD11" s="17" t="s">
        <v>191</v>
      </c>
      <c r="AE11" s="17" t="s">
        <v>155</v>
      </c>
      <c r="AF11" s="17">
        <v>876</v>
      </c>
      <c r="AG11" s="17" t="s">
        <v>156</v>
      </c>
      <c r="AH11" s="17">
        <v>1</v>
      </c>
      <c r="AI11" s="29" t="s">
        <v>72</v>
      </c>
      <c r="AJ11" s="17" t="s">
        <v>73</v>
      </c>
      <c r="AK11" s="20">
        <v>44866</v>
      </c>
      <c r="AL11" s="20">
        <v>44866</v>
      </c>
      <c r="AM11" s="20">
        <v>45289</v>
      </c>
      <c r="AN11" s="20">
        <v>45289</v>
      </c>
      <c r="AO11" s="17">
        <v>2022</v>
      </c>
      <c r="AP11" s="17"/>
      <c r="AQ11" s="17" t="s">
        <v>616</v>
      </c>
      <c r="AR11" s="30" t="s">
        <v>192</v>
      </c>
      <c r="AS11" s="17" t="s">
        <v>193</v>
      </c>
      <c r="AT11" s="31">
        <v>2020</v>
      </c>
      <c r="AU11" s="31">
        <v>2023</v>
      </c>
      <c r="AV11" s="23">
        <v>366.1496358459699</v>
      </c>
      <c r="AW11" s="23">
        <v>365.69355751596987</v>
      </c>
      <c r="AX11" s="23" t="s">
        <v>63</v>
      </c>
      <c r="AY11" s="32"/>
      <c r="AZ11" s="32"/>
      <c r="BA11" s="23"/>
      <c r="BB11" s="19"/>
      <c r="BC11" s="19"/>
      <c r="BD11" s="19"/>
      <c r="BE11" s="19"/>
    </row>
    <row r="12" spans="1:57" ht="75" customHeight="1">
      <c r="A12" s="17">
        <v>1</v>
      </c>
      <c r="B12" s="18">
        <v>220005</v>
      </c>
      <c r="C12" s="17" t="s">
        <v>57</v>
      </c>
      <c r="D12" s="17" t="s">
        <v>598</v>
      </c>
      <c r="E12" s="17" t="s">
        <v>163</v>
      </c>
      <c r="F12" s="33"/>
      <c r="G12" s="17" t="s">
        <v>194</v>
      </c>
      <c r="H12" s="18" t="s">
        <v>165</v>
      </c>
      <c r="I12" s="18" t="s">
        <v>166</v>
      </c>
      <c r="J12" s="17">
        <v>2</v>
      </c>
      <c r="K12" s="55"/>
      <c r="L12" s="17" t="s">
        <v>134</v>
      </c>
      <c r="M12" s="17" t="s">
        <v>615</v>
      </c>
      <c r="N12" s="17" t="s">
        <v>278</v>
      </c>
      <c r="O12" s="28">
        <v>416819.73730000004</v>
      </c>
      <c r="P12" s="28">
        <v>500183.68476000003</v>
      </c>
      <c r="Q12" s="28">
        <v>151179.15344301698</v>
      </c>
      <c r="R12" s="28">
        <v>349004.53131698299</v>
      </c>
      <c r="S12" s="28"/>
      <c r="T12" s="28"/>
      <c r="U12" s="17" t="s">
        <v>95</v>
      </c>
      <c r="V12" s="17" t="s">
        <v>57</v>
      </c>
      <c r="W12" s="17" t="s">
        <v>85</v>
      </c>
      <c r="X12" s="20">
        <v>44828</v>
      </c>
      <c r="Y12" s="20">
        <v>44863</v>
      </c>
      <c r="Z12" s="17"/>
      <c r="AA12" s="17"/>
      <c r="AB12" s="17"/>
      <c r="AC12" s="17"/>
      <c r="AD12" s="17" t="s">
        <v>194</v>
      </c>
      <c r="AE12" s="17" t="s">
        <v>155</v>
      </c>
      <c r="AF12" s="17">
        <v>876</v>
      </c>
      <c r="AG12" s="17" t="s">
        <v>156</v>
      </c>
      <c r="AH12" s="17">
        <v>1</v>
      </c>
      <c r="AI12" s="29" t="s">
        <v>72</v>
      </c>
      <c r="AJ12" s="17" t="s">
        <v>73</v>
      </c>
      <c r="AK12" s="20">
        <v>44883</v>
      </c>
      <c r="AL12" s="20">
        <v>44883</v>
      </c>
      <c r="AM12" s="20">
        <v>45260</v>
      </c>
      <c r="AN12" s="20">
        <v>45260</v>
      </c>
      <c r="AO12" s="17">
        <v>2022</v>
      </c>
      <c r="AP12" s="17"/>
      <c r="AQ12" s="17" t="s">
        <v>616</v>
      </c>
      <c r="AR12" s="30" t="s">
        <v>195</v>
      </c>
      <c r="AS12" s="17" t="s">
        <v>196</v>
      </c>
      <c r="AT12" s="31">
        <v>2020</v>
      </c>
      <c r="AU12" s="31">
        <v>2023</v>
      </c>
      <c r="AV12" s="23">
        <v>522.59094901200001</v>
      </c>
      <c r="AW12" s="23">
        <v>522.59094901200001</v>
      </c>
      <c r="AX12" s="23" t="s">
        <v>63</v>
      </c>
      <c r="AY12" s="32"/>
      <c r="AZ12" s="32"/>
      <c r="BA12" s="23"/>
      <c r="BB12" s="19"/>
      <c r="BC12" s="19"/>
      <c r="BD12" s="19"/>
      <c r="BE12" s="19"/>
    </row>
    <row r="13" spans="1:57" ht="75" customHeight="1">
      <c r="A13" s="17">
        <v>1</v>
      </c>
      <c r="B13" s="18">
        <v>220006</v>
      </c>
      <c r="C13" s="17" t="s">
        <v>57</v>
      </c>
      <c r="D13" s="17" t="s">
        <v>600</v>
      </c>
      <c r="E13" s="17" t="s">
        <v>163</v>
      </c>
      <c r="F13" s="33"/>
      <c r="G13" s="17" t="s">
        <v>244</v>
      </c>
      <c r="H13" s="18" t="s">
        <v>165</v>
      </c>
      <c r="I13" s="18" t="s">
        <v>166</v>
      </c>
      <c r="J13" s="17">
        <v>2</v>
      </c>
      <c r="K13" s="55"/>
      <c r="L13" s="17" t="s">
        <v>63</v>
      </c>
      <c r="M13" s="17" t="s">
        <v>149</v>
      </c>
      <c r="N13" s="17" t="s">
        <v>278</v>
      </c>
      <c r="O13" s="28">
        <v>7055.06304</v>
      </c>
      <c r="P13" s="28">
        <v>8466.075648</v>
      </c>
      <c r="Q13" s="28">
        <v>8466.075648</v>
      </c>
      <c r="R13" s="28"/>
      <c r="S13" s="28"/>
      <c r="T13" s="28"/>
      <c r="U13" s="17" t="s">
        <v>95</v>
      </c>
      <c r="V13" s="17" t="s">
        <v>57</v>
      </c>
      <c r="W13" s="17" t="s">
        <v>85</v>
      </c>
      <c r="X13" s="20">
        <f>Y13-35</f>
        <v>44606</v>
      </c>
      <c r="Y13" s="20">
        <v>44641</v>
      </c>
      <c r="Z13" s="17"/>
      <c r="AA13" s="17"/>
      <c r="AB13" s="17"/>
      <c r="AC13" s="17"/>
      <c r="AD13" s="17" t="s">
        <v>244</v>
      </c>
      <c r="AE13" s="17" t="s">
        <v>155</v>
      </c>
      <c r="AF13" s="17">
        <v>876</v>
      </c>
      <c r="AG13" s="17" t="s">
        <v>156</v>
      </c>
      <c r="AH13" s="17">
        <v>1</v>
      </c>
      <c r="AI13" s="29" t="s">
        <v>72</v>
      </c>
      <c r="AJ13" s="17" t="s">
        <v>73</v>
      </c>
      <c r="AK13" s="20">
        <v>44661</v>
      </c>
      <c r="AL13" s="20">
        <v>44661</v>
      </c>
      <c r="AM13" s="58">
        <v>44895</v>
      </c>
      <c r="AN13" s="20">
        <v>44895</v>
      </c>
      <c r="AO13" s="17">
        <v>2022</v>
      </c>
      <c r="AP13" s="17"/>
      <c r="AQ13" s="17" t="s">
        <v>616</v>
      </c>
      <c r="AR13" s="30" t="s">
        <v>245</v>
      </c>
      <c r="AS13" s="17" t="s">
        <v>246</v>
      </c>
      <c r="AT13" s="31">
        <v>2019</v>
      </c>
      <c r="AU13" s="31">
        <v>2022</v>
      </c>
      <c r="AV13" s="23">
        <v>8.8660756480000007</v>
      </c>
      <c r="AW13" s="23">
        <v>8.4660756480000003</v>
      </c>
      <c r="AX13" s="23" t="s">
        <v>63</v>
      </c>
      <c r="AY13" s="32"/>
      <c r="AZ13" s="32"/>
      <c r="BA13" s="23"/>
      <c r="BB13" s="19"/>
      <c r="BC13" s="19"/>
      <c r="BD13" s="19"/>
      <c r="BE13" s="19"/>
    </row>
    <row r="14" spans="1:57" ht="75" customHeight="1">
      <c r="A14" s="17">
        <v>1</v>
      </c>
      <c r="B14" s="18">
        <v>220007</v>
      </c>
      <c r="C14" s="17" t="s">
        <v>57</v>
      </c>
      <c r="D14" s="17" t="s">
        <v>604</v>
      </c>
      <c r="E14" s="17" t="s">
        <v>163</v>
      </c>
      <c r="F14" s="33"/>
      <c r="G14" s="17" t="s">
        <v>247</v>
      </c>
      <c r="H14" s="18" t="s">
        <v>165</v>
      </c>
      <c r="I14" s="18" t="s">
        <v>166</v>
      </c>
      <c r="J14" s="17">
        <v>2</v>
      </c>
      <c r="K14" s="55"/>
      <c r="L14" s="17" t="s">
        <v>63</v>
      </c>
      <c r="M14" s="17" t="s">
        <v>149</v>
      </c>
      <c r="N14" s="17" t="s">
        <v>278</v>
      </c>
      <c r="O14" s="28">
        <v>102779.14423822251</v>
      </c>
      <c r="P14" s="28">
        <v>123334.97308586701</v>
      </c>
      <c r="Q14" s="28">
        <v>50000.000000000102</v>
      </c>
      <c r="R14" s="28">
        <v>73334.973085866906</v>
      </c>
      <c r="S14" s="28"/>
      <c r="T14" s="28"/>
      <c r="U14" s="17" t="s">
        <v>95</v>
      </c>
      <c r="V14" s="17" t="s">
        <v>57</v>
      </c>
      <c r="W14" s="17" t="s">
        <v>85</v>
      </c>
      <c r="X14" s="20">
        <v>44740</v>
      </c>
      <c r="Y14" s="20">
        <v>44775</v>
      </c>
      <c r="Z14" s="17"/>
      <c r="AA14" s="17"/>
      <c r="AB14" s="17"/>
      <c r="AC14" s="17"/>
      <c r="AD14" s="17" t="s">
        <v>247</v>
      </c>
      <c r="AE14" s="17" t="s">
        <v>155</v>
      </c>
      <c r="AF14" s="17">
        <v>876</v>
      </c>
      <c r="AG14" s="17" t="s">
        <v>156</v>
      </c>
      <c r="AH14" s="17">
        <v>1</v>
      </c>
      <c r="AI14" s="29" t="s">
        <v>72</v>
      </c>
      <c r="AJ14" s="17" t="s">
        <v>73</v>
      </c>
      <c r="AK14" s="20">
        <v>44795</v>
      </c>
      <c r="AL14" s="20">
        <v>44795</v>
      </c>
      <c r="AM14" s="58">
        <v>45199</v>
      </c>
      <c r="AN14" s="20">
        <v>45199</v>
      </c>
      <c r="AO14" s="17">
        <v>2022</v>
      </c>
      <c r="AP14" s="17"/>
      <c r="AQ14" s="17" t="s">
        <v>616</v>
      </c>
      <c r="AR14" s="30" t="s">
        <v>248</v>
      </c>
      <c r="AS14" s="17" t="s">
        <v>249</v>
      </c>
      <c r="AT14" s="31">
        <v>2017</v>
      </c>
      <c r="AU14" s="31">
        <v>2023</v>
      </c>
      <c r="AV14" s="23">
        <v>127.53984732586702</v>
      </c>
      <c r="AW14" s="23">
        <v>123.33497308586701</v>
      </c>
      <c r="AX14" s="23" t="s">
        <v>63</v>
      </c>
      <c r="AY14" s="32"/>
      <c r="AZ14" s="32"/>
      <c r="BA14" s="23"/>
      <c r="BB14" s="19"/>
      <c r="BC14" s="19"/>
      <c r="BD14" s="19"/>
      <c r="BE14" s="19"/>
    </row>
    <row r="15" spans="1:57" ht="75" customHeight="1">
      <c r="A15" s="17">
        <v>1</v>
      </c>
      <c r="B15" s="18">
        <v>220008</v>
      </c>
      <c r="C15" s="17" t="s">
        <v>57</v>
      </c>
      <c r="D15" s="17" t="s">
        <v>598</v>
      </c>
      <c r="E15" s="17" t="s">
        <v>163</v>
      </c>
      <c r="F15" s="33"/>
      <c r="G15" s="17" t="s">
        <v>250</v>
      </c>
      <c r="H15" s="18" t="s">
        <v>165</v>
      </c>
      <c r="I15" s="18" t="s">
        <v>166</v>
      </c>
      <c r="J15" s="17">
        <v>2</v>
      </c>
      <c r="K15" s="55"/>
      <c r="L15" s="17" t="s">
        <v>63</v>
      </c>
      <c r="M15" s="17" t="s">
        <v>251</v>
      </c>
      <c r="N15" s="17" t="s">
        <v>278</v>
      </c>
      <c r="O15" s="28">
        <v>30585.798374693837</v>
      </c>
      <c r="P15" s="28">
        <v>36702.958049632602</v>
      </c>
      <c r="Q15" s="28">
        <v>36702.958049632602</v>
      </c>
      <c r="R15" s="28"/>
      <c r="S15" s="28"/>
      <c r="T15" s="28"/>
      <c r="U15" s="17" t="s">
        <v>95</v>
      </c>
      <c r="V15" s="17" t="s">
        <v>57</v>
      </c>
      <c r="W15" s="17" t="s">
        <v>85</v>
      </c>
      <c r="X15" s="20">
        <v>44591</v>
      </c>
      <c r="Y15" s="20">
        <v>44626</v>
      </c>
      <c r="Z15" s="17"/>
      <c r="AA15" s="17"/>
      <c r="AB15" s="17"/>
      <c r="AC15" s="17"/>
      <c r="AD15" s="17" t="s">
        <v>250</v>
      </c>
      <c r="AE15" s="17" t="s">
        <v>155</v>
      </c>
      <c r="AF15" s="17">
        <v>876</v>
      </c>
      <c r="AG15" s="17" t="s">
        <v>156</v>
      </c>
      <c r="AH15" s="17">
        <v>1</v>
      </c>
      <c r="AI15" s="29" t="s">
        <v>72</v>
      </c>
      <c r="AJ15" s="17" t="s">
        <v>73</v>
      </c>
      <c r="AK15" s="20">
        <v>44646</v>
      </c>
      <c r="AL15" s="20">
        <v>44646</v>
      </c>
      <c r="AM15" s="58">
        <v>44819</v>
      </c>
      <c r="AN15" s="20">
        <v>44819</v>
      </c>
      <c r="AO15" s="17">
        <v>2022</v>
      </c>
      <c r="AP15" s="17"/>
      <c r="AQ15" s="17" t="s">
        <v>616</v>
      </c>
      <c r="AR15" s="30" t="s">
        <v>252</v>
      </c>
      <c r="AS15" s="17" t="s">
        <v>253</v>
      </c>
      <c r="AT15" s="31">
        <v>2021</v>
      </c>
      <c r="AU15" s="31">
        <v>2022</v>
      </c>
      <c r="AV15" s="23">
        <v>38.903919426189844</v>
      </c>
      <c r="AW15" s="23">
        <v>36.702958049632599</v>
      </c>
      <c r="AX15" s="23" t="s">
        <v>134</v>
      </c>
      <c r="AY15" s="32"/>
      <c r="AZ15" s="32"/>
      <c r="BA15" s="23"/>
      <c r="BB15" s="19"/>
      <c r="BC15" s="19"/>
      <c r="BD15" s="19"/>
      <c r="BE15" s="19"/>
    </row>
    <row r="16" spans="1:57" ht="75" customHeight="1">
      <c r="A16" s="17">
        <v>1</v>
      </c>
      <c r="B16" s="18">
        <v>220009</v>
      </c>
      <c r="C16" s="17" t="s">
        <v>57</v>
      </c>
      <c r="D16" s="17" t="s">
        <v>599</v>
      </c>
      <c r="E16" s="17" t="s">
        <v>163</v>
      </c>
      <c r="F16" s="33"/>
      <c r="G16" s="17" t="s">
        <v>254</v>
      </c>
      <c r="H16" s="18" t="s">
        <v>165</v>
      </c>
      <c r="I16" s="18" t="s">
        <v>166</v>
      </c>
      <c r="J16" s="17">
        <v>2</v>
      </c>
      <c r="K16" s="55"/>
      <c r="L16" s="17" t="s">
        <v>63</v>
      </c>
      <c r="M16" s="17" t="s">
        <v>251</v>
      </c>
      <c r="N16" s="17" t="s">
        <v>278</v>
      </c>
      <c r="O16" s="28">
        <v>2633.1962906340168</v>
      </c>
      <c r="P16" s="28">
        <v>3159.8355487608201</v>
      </c>
      <c r="Q16" s="28">
        <v>3159.8355487608201</v>
      </c>
      <c r="R16" s="28"/>
      <c r="S16" s="28"/>
      <c r="T16" s="28"/>
      <c r="U16" s="17" t="s">
        <v>95</v>
      </c>
      <c r="V16" s="17" t="s">
        <v>57</v>
      </c>
      <c r="W16" s="17" t="s">
        <v>85</v>
      </c>
      <c r="X16" s="20">
        <f>Y16-35</f>
        <v>44670</v>
      </c>
      <c r="Y16" s="20">
        <v>44705</v>
      </c>
      <c r="Z16" s="17"/>
      <c r="AA16" s="17"/>
      <c r="AB16" s="17"/>
      <c r="AC16" s="17"/>
      <c r="AD16" s="17" t="s">
        <v>254</v>
      </c>
      <c r="AE16" s="17" t="s">
        <v>155</v>
      </c>
      <c r="AF16" s="17">
        <v>876</v>
      </c>
      <c r="AG16" s="17" t="s">
        <v>156</v>
      </c>
      <c r="AH16" s="17">
        <v>1</v>
      </c>
      <c r="AI16" s="21">
        <v>79000000000</v>
      </c>
      <c r="AJ16" s="17" t="s">
        <v>170</v>
      </c>
      <c r="AK16" s="20">
        <v>44725</v>
      </c>
      <c r="AL16" s="20">
        <v>44725</v>
      </c>
      <c r="AM16" s="58">
        <v>44843</v>
      </c>
      <c r="AN16" s="20">
        <v>44843</v>
      </c>
      <c r="AO16" s="17">
        <v>2022</v>
      </c>
      <c r="AP16" s="17"/>
      <c r="AQ16" s="17" t="s">
        <v>616</v>
      </c>
      <c r="AR16" s="30" t="s">
        <v>255</v>
      </c>
      <c r="AS16" s="17" t="s">
        <v>256</v>
      </c>
      <c r="AT16" s="31">
        <v>2021</v>
      </c>
      <c r="AU16" s="31">
        <v>2022</v>
      </c>
      <c r="AV16" s="23">
        <v>3.3179532238769194</v>
      </c>
      <c r="AW16" s="23">
        <v>3.1598355487608201</v>
      </c>
      <c r="AX16" s="23" t="s">
        <v>134</v>
      </c>
      <c r="AY16" s="32"/>
      <c r="AZ16" s="32"/>
      <c r="BA16" s="23"/>
      <c r="BB16" s="19"/>
      <c r="BC16" s="19"/>
      <c r="BD16" s="19"/>
      <c r="BE16" s="19"/>
    </row>
    <row r="17" spans="1:57" ht="75" customHeight="1">
      <c r="A17" s="17">
        <v>1</v>
      </c>
      <c r="B17" s="18">
        <v>220010</v>
      </c>
      <c r="C17" s="17" t="s">
        <v>57</v>
      </c>
      <c r="D17" s="17" t="s">
        <v>595</v>
      </c>
      <c r="E17" s="17" t="s">
        <v>151</v>
      </c>
      <c r="F17" s="33"/>
      <c r="G17" s="17" t="s">
        <v>257</v>
      </c>
      <c r="H17" s="18" t="s">
        <v>153</v>
      </c>
      <c r="I17" s="18" t="s">
        <v>154</v>
      </c>
      <c r="J17" s="17">
        <v>1</v>
      </c>
      <c r="K17" s="55"/>
      <c r="L17" s="17" t="s">
        <v>63</v>
      </c>
      <c r="M17" s="17" t="s">
        <v>149</v>
      </c>
      <c r="N17" s="17" t="s">
        <v>278</v>
      </c>
      <c r="O17" s="28">
        <v>52176.567701559004</v>
      </c>
      <c r="P17" s="28">
        <v>62611.881241870804</v>
      </c>
      <c r="Q17" s="28">
        <v>62611.881241870804</v>
      </c>
      <c r="R17" s="28"/>
      <c r="S17" s="28"/>
      <c r="T17" s="28"/>
      <c r="U17" s="17" t="s">
        <v>258</v>
      </c>
      <c r="V17" s="17" t="s">
        <v>57</v>
      </c>
      <c r="W17" s="17" t="s">
        <v>85</v>
      </c>
      <c r="X17" s="20">
        <f>Y17-10</f>
        <v>44723</v>
      </c>
      <c r="Y17" s="20">
        <v>44733</v>
      </c>
      <c r="Z17" s="17"/>
      <c r="AA17" s="17"/>
      <c r="AB17" s="17"/>
      <c r="AC17" s="17"/>
      <c r="AD17" s="17" t="s">
        <v>257</v>
      </c>
      <c r="AE17" s="17" t="s">
        <v>155</v>
      </c>
      <c r="AF17" s="17">
        <v>876</v>
      </c>
      <c r="AG17" s="17" t="s">
        <v>156</v>
      </c>
      <c r="AH17" s="17">
        <v>1</v>
      </c>
      <c r="AI17" s="29" t="s">
        <v>72</v>
      </c>
      <c r="AJ17" s="17" t="s">
        <v>73</v>
      </c>
      <c r="AK17" s="20">
        <v>44753</v>
      </c>
      <c r="AL17" s="20">
        <v>44753</v>
      </c>
      <c r="AM17" s="20">
        <v>44925</v>
      </c>
      <c r="AN17" s="20">
        <v>44925</v>
      </c>
      <c r="AO17" s="17">
        <v>2022</v>
      </c>
      <c r="AP17" s="17"/>
      <c r="AQ17" s="17" t="s">
        <v>616</v>
      </c>
      <c r="AR17" s="30" t="s">
        <v>259</v>
      </c>
      <c r="AS17" s="17" t="s">
        <v>260</v>
      </c>
      <c r="AT17" s="31">
        <v>2022</v>
      </c>
      <c r="AU17" s="31">
        <v>2022</v>
      </c>
      <c r="AV17" s="23">
        <v>626.11881241870844</v>
      </c>
      <c r="AW17" s="23">
        <v>626.11881241870844</v>
      </c>
      <c r="AX17" s="23" t="s">
        <v>134</v>
      </c>
      <c r="AY17" s="32"/>
      <c r="AZ17" s="32"/>
      <c r="BA17" s="23"/>
      <c r="BB17" s="19"/>
      <c r="BC17" s="19"/>
      <c r="BD17" s="19"/>
      <c r="BE17" s="19"/>
    </row>
    <row r="18" spans="1:57" ht="75" customHeight="1">
      <c r="A18" s="17">
        <v>1</v>
      </c>
      <c r="B18" s="18">
        <v>220011</v>
      </c>
      <c r="C18" s="17" t="s">
        <v>57</v>
      </c>
      <c r="D18" s="17" t="s">
        <v>595</v>
      </c>
      <c r="E18" s="17" t="s">
        <v>163</v>
      </c>
      <c r="F18" s="33"/>
      <c r="G18" s="17" t="s">
        <v>261</v>
      </c>
      <c r="H18" s="18" t="s">
        <v>165</v>
      </c>
      <c r="I18" s="18" t="s">
        <v>166</v>
      </c>
      <c r="J18" s="17">
        <v>1</v>
      </c>
      <c r="K18" s="55"/>
      <c r="L18" s="17" t="s">
        <v>63</v>
      </c>
      <c r="M18" s="17" t="s">
        <v>149</v>
      </c>
      <c r="N18" s="17" t="s">
        <v>278</v>
      </c>
      <c r="O18" s="28">
        <v>469589.10931403103</v>
      </c>
      <c r="P18" s="28">
        <v>563506.93117683718</v>
      </c>
      <c r="Q18" s="28">
        <v>563506.93117683718</v>
      </c>
      <c r="R18" s="28"/>
      <c r="S18" s="28"/>
      <c r="T18" s="28"/>
      <c r="U18" s="17" t="s">
        <v>258</v>
      </c>
      <c r="V18" s="17" t="s">
        <v>57</v>
      </c>
      <c r="W18" s="17" t="s">
        <v>85</v>
      </c>
      <c r="X18" s="20">
        <f t="shared" ref="X18:X20" si="0">Y18-10</f>
        <v>44723</v>
      </c>
      <c r="Y18" s="20">
        <v>44733</v>
      </c>
      <c r="Z18" s="17"/>
      <c r="AA18" s="17"/>
      <c r="AB18" s="17"/>
      <c r="AC18" s="17"/>
      <c r="AD18" s="17" t="s">
        <v>261</v>
      </c>
      <c r="AE18" s="17" t="s">
        <v>155</v>
      </c>
      <c r="AF18" s="17">
        <v>876</v>
      </c>
      <c r="AG18" s="17" t="s">
        <v>156</v>
      </c>
      <c r="AH18" s="17">
        <v>1</v>
      </c>
      <c r="AI18" s="29" t="s">
        <v>72</v>
      </c>
      <c r="AJ18" s="17" t="s">
        <v>73</v>
      </c>
      <c r="AK18" s="20">
        <v>44753</v>
      </c>
      <c r="AL18" s="20">
        <v>44753</v>
      </c>
      <c r="AM18" s="20">
        <v>44925</v>
      </c>
      <c r="AN18" s="20">
        <v>44925</v>
      </c>
      <c r="AO18" s="17">
        <v>2022</v>
      </c>
      <c r="AP18" s="17"/>
      <c r="AQ18" s="17" t="s">
        <v>616</v>
      </c>
      <c r="AR18" s="30" t="s">
        <v>259</v>
      </c>
      <c r="AS18" s="17" t="s">
        <v>260</v>
      </c>
      <c r="AT18" s="31">
        <v>2022</v>
      </c>
      <c r="AU18" s="31">
        <v>2022</v>
      </c>
      <c r="AV18" s="23">
        <v>626.11881241870799</v>
      </c>
      <c r="AW18" s="23">
        <v>626.11881241870844</v>
      </c>
      <c r="AX18" s="23" t="s">
        <v>134</v>
      </c>
      <c r="AY18" s="32"/>
      <c r="AZ18" s="32"/>
      <c r="BA18" s="23"/>
      <c r="BB18" s="19"/>
      <c r="BC18" s="19"/>
      <c r="BD18" s="19"/>
      <c r="BE18" s="19"/>
    </row>
    <row r="19" spans="1:57" ht="75" customHeight="1">
      <c r="A19" s="17">
        <v>1</v>
      </c>
      <c r="B19" s="18">
        <v>220012</v>
      </c>
      <c r="C19" s="17" t="s">
        <v>57</v>
      </c>
      <c r="D19" s="17" t="s">
        <v>595</v>
      </c>
      <c r="E19" s="17" t="s">
        <v>151</v>
      </c>
      <c r="F19" s="33"/>
      <c r="G19" s="17" t="s">
        <v>262</v>
      </c>
      <c r="H19" s="18" t="s">
        <v>153</v>
      </c>
      <c r="I19" s="18" t="s">
        <v>154</v>
      </c>
      <c r="J19" s="17">
        <v>1</v>
      </c>
      <c r="K19" s="55"/>
      <c r="L19" s="17" t="s">
        <v>63</v>
      </c>
      <c r="M19" s="17" t="s">
        <v>149</v>
      </c>
      <c r="N19" s="17" t="s">
        <v>278</v>
      </c>
      <c r="O19" s="28">
        <v>11250.4373125</v>
      </c>
      <c r="P19" s="28">
        <v>13500.524775</v>
      </c>
      <c r="Q19" s="28">
        <v>13500.524775</v>
      </c>
      <c r="R19" s="28"/>
      <c r="S19" s="28"/>
      <c r="T19" s="28"/>
      <c r="U19" s="17" t="s">
        <v>258</v>
      </c>
      <c r="V19" s="17" t="s">
        <v>57</v>
      </c>
      <c r="W19" s="17" t="s">
        <v>85</v>
      </c>
      <c r="X19" s="20">
        <f t="shared" si="0"/>
        <v>44723</v>
      </c>
      <c r="Y19" s="20">
        <v>44733</v>
      </c>
      <c r="Z19" s="17"/>
      <c r="AA19" s="17"/>
      <c r="AB19" s="17"/>
      <c r="AC19" s="17"/>
      <c r="AD19" s="17" t="s">
        <v>262</v>
      </c>
      <c r="AE19" s="17" t="s">
        <v>155</v>
      </c>
      <c r="AF19" s="17">
        <v>876</v>
      </c>
      <c r="AG19" s="17" t="s">
        <v>156</v>
      </c>
      <c r="AH19" s="17">
        <v>1</v>
      </c>
      <c r="AI19" s="29" t="s">
        <v>72</v>
      </c>
      <c r="AJ19" s="17" t="s">
        <v>73</v>
      </c>
      <c r="AK19" s="20">
        <v>44753</v>
      </c>
      <c r="AL19" s="20">
        <v>44753</v>
      </c>
      <c r="AM19" s="20">
        <v>44925</v>
      </c>
      <c r="AN19" s="20">
        <v>44925</v>
      </c>
      <c r="AO19" s="17">
        <v>2022</v>
      </c>
      <c r="AP19" s="17"/>
      <c r="AQ19" s="17" t="s">
        <v>616</v>
      </c>
      <c r="AR19" s="30" t="s">
        <v>263</v>
      </c>
      <c r="AS19" s="17" t="s">
        <v>260</v>
      </c>
      <c r="AT19" s="31">
        <v>2022</v>
      </c>
      <c r="AU19" s="31">
        <v>2022</v>
      </c>
      <c r="AV19" s="23">
        <v>135.00524775000002</v>
      </c>
      <c r="AW19" s="23">
        <v>135.00524775000002</v>
      </c>
      <c r="AX19" s="23" t="s">
        <v>134</v>
      </c>
      <c r="AY19" s="32"/>
      <c r="AZ19" s="32"/>
      <c r="BA19" s="23"/>
      <c r="BB19" s="19"/>
      <c r="BC19" s="19"/>
      <c r="BD19" s="19"/>
      <c r="BE19" s="19"/>
    </row>
    <row r="20" spans="1:57" ht="75" customHeight="1">
      <c r="A20" s="17">
        <v>1</v>
      </c>
      <c r="B20" s="18">
        <v>220013</v>
      </c>
      <c r="C20" s="17" t="s">
        <v>57</v>
      </c>
      <c r="D20" s="17" t="s">
        <v>595</v>
      </c>
      <c r="E20" s="17" t="s">
        <v>163</v>
      </c>
      <c r="F20" s="33"/>
      <c r="G20" s="17" t="s">
        <v>264</v>
      </c>
      <c r="H20" s="18" t="s">
        <v>165</v>
      </c>
      <c r="I20" s="18" t="s">
        <v>166</v>
      </c>
      <c r="J20" s="17">
        <v>1</v>
      </c>
      <c r="K20" s="55"/>
      <c r="L20" s="17" t="s">
        <v>63</v>
      </c>
      <c r="M20" s="17" t="s">
        <v>149</v>
      </c>
      <c r="N20" s="17" t="s">
        <v>278</v>
      </c>
      <c r="O20" s="28">
        <v>101253.9358125</v>
      </c>
      <c r="P20" s="28">
        <v>121504.722975</v>
      </c>
      <c r="Q20" s="28">
        <v>121504.722975</v>
      </c>
      <c r="R20" s="28"/>
      <c r="S20" s="28"/>
      <c r="T20" s="28"/>
      <c r="U20" s="17" t="s">
        <v>258</v>
      </c>
      <c r="V20" s="17" t="s">
        <v>57</v>
      </c>
      <c r="W20" s="17" t="s">
        <v>85</v>
      </c>
      <c r="X20" s="20">
        <f t="shared" si="0"/>
        <v>44723</v>
      </c>
      <c r="Y20" s="20">
        <v>44733</v>
      </c>
      <c r="Z20" s="17"/>
      <c r="AA20" s="17"/>
      <c r="AB20" s="17"/>
      <c r="AC20" s="17"/>
      <c r="AD20" s="17" t="s">
        <v>264</v>
      </c>
      <c r="AE20" s="17" t="s">
        <v>155</v>
      </c>
      <c r="AF20" s="17">
        <v>876</v>
      </c>
      <c r="AG20" s="17" t="s">
        <v>156</v>
      </c>
      <c r="AH20" s="17">
        <v>1</v>
      </c>
      <c r="AI20" s="29" t="s">
        <v>72</v>
      </c>
      <c r="AJ20" s="17" t="s">
        <v>73</v>
      </c>
      <c r="AK20" s="20">
        <v>44753</v>
      </c>
      <c r="AL20" s="20">
        <v>44753</v>
      </c>
      <c r="AM20" s="20">
        <v>44925</v>
      </c>
      <c r="AN20" s="20">
        <v>44925</v>
      </c>
      <c r="AO20" s="17">
        <v>2022</v>
      </c>
      <c r="AP20" s="17"/>
      <c r="AQ20" s="17" t="s">
        <v>616</v>
      </c>
      <c r="AR20" s="30" t="s">
        <v>263</v>
      </c>
      <c r="AS20" s="17" t="s">
        <v>260</v>
      </c>
      <c r="AT20" s="31">
        <v>2022</v>
      </c>
      <c r="AU20" s="31">
        <v>2022</v>
      </c>
      <c r="AV20" s="23">
        <v>135.00524775000002</v>
      </c>
      <c r="AW20" s="23">
        <v>135.00524775000002</v>
      </c>
      <c r="AX20" s="23" t="s">
        <v>134</v>
      </c>
      <c r="AY20" s="32"/>
      <c r="AZ20" s="32"/>
      <c r="BA20" s="23"/>
      <c r="BB20" s="19"/>
      <c r="BC20" s="19"/>
      <c r="BD20" s="19"/>
      <c r="BE20" s="19"/>
    </row>
    <row r="21" spans="1:57" ht="75" customHeight="1">
      <c r="A21" s="17">
        <v>1</v>
      </c>
      <c r="B21" s="18">
        <v>220014</v>
      </c>
      <c r="C21" s="17" t="s">
        <v>57</v>
      </c>
      <c r="D21" s="17" t="s">
        <v>598</v>
      </c>
      <c r="E21" s="17" t="s">
        <v>163</v>
      </c>
      <c r="F21" s="33"/>
      <c r="G21" s="17" t="s">
        <v>271</v>
      </c>
      <c r="H21" s="18" t="s">
        <v>165</v>
      </c>
      <c r="I21" s="18" t="s">
        <v>166</v>
      </c>
      <c r="J21" s="17">
        <v>2</v>
      </c>
      <c r="K21" s="55"/>
      <c r="L21" s="17" t="s">
        <v>63</v>
      </c>
      <c r="M21" s="17" t="s">
        <v>149</v>
      </c>
      <c r="N21" s="17" t="s">
        <v>278</v>
      </c>
      <c r="O21" s="28">
        <v>72672.339211330516</v>
      </c>
      <c r="P21" s="28">
        <v>87206.807053596611</v>
      </c>
      <c r="Q21" s="28">
        <v>42000</v>
      </c>
      <c r="R21" s="28">
        <v>45206.807053596596</v>
      </c>
      <c r="S21" s="28"/>
      <c r="T21" s="28"/>
      <c r="U21" s="17" t="s">
        <v>95</v>
      </c>
      <c r="V21" s="17" t="s">
        <v>57</v>
      </c>
      <c r="W21" s="17" t="s">
        <v>85</v>
      </c>
      <c r="X21" s="20">
        <f>Y21-35</f>
        <v>44740</v>
      </c>
      <c r="Y21" s="20">
        <v>44775</v>
      </c>
      <c r="Z21" s="17"/>
      <c r="AA21" s="17"/>
      <c r="AB21" s="17"/>
      <c r="AC21" s="17"/>
      <c r="AD21" s="17" t="s">
        <v>271</v>
      </c>
      <c r="AE21" s="17" t="s">
        <v>155</v>
      </c>
      <c r="AF21" s="17">
        <v>876</v>
      </c>
      <c r="AG21" s="17" t="s">
        <v>156</v>
      </c>
      <c r="AH21" s="17">
        <v>1</v>
      </c>
      <c r="AI21" s="29" t="s">
        <v>72</v>
      </c>
      <c r="AJ21" s="17" t="s">
        <v>73</v>
      </c>
      <c r="AK21" s="20">
        <v>44795</v>
      </c>
      <c r="AL21" s="20">
        <v>44795</v>
      </c>
      <c r="AM21" s="58">
        <v>45199</v>
      </c>
      <c r="AN21" s="20">
        <v>45199</v>
      </c>
      <c r="AO21" s="17">
        <v>2022</v>
      </c>
      <c r="AP21" s="17"/>
      <c r="AQ21" s="17" t="s">
        <v>616</v>
      </c>
      <c r="AR21" s="30" t="s">
        <v>272</v>
      </c>
      <c r="AS21" s="17" t="s">
        <v>273</v>
      </c>
      <c r="AT21" s="31">
        <v>2020</v>
      </c>
      <c r="AU21" s="31">
        <v>2023</v>
      </c>
      <c r="AV21" s="23">
        <v>107.23299169359656</v>
      </c>
      <c r="AW21" s="23">
        <v>87.206807053596606</v>
      </c>
      <c r="AX21" s="23" t="s">
        <v>63</v>
      </c>
      <c r="AY21" s="32"/>
      <c r="AZ21" s="32"/>
      <c r="BA21" s="23"/>
      <c r="BB21" s="19"/>
      <c r="BC21" s="19"/>
      <c r="BD21" s="19"/>
      <c r="BE21" s="19"/>
    </row>
    <row r="22" spans="1:57" ht="75" customHeight="1">
      <c r="A22" s="17">
        <v>2</v>
      </c>
      <c r="B22" s="18">
        <v>220015</v>
      </c>
      <c r="C22" s="17" t="s">
        <v>57</v>
      </c>
      <c r="D22" s="17" t="s">
        <v>596</v>
      </c>
      <c r="E22" s="17" t="s">
        <v>151</v>
      </c>
      <c r="F22" s="6"/>
      <c r="G22" s="17" t="s">
        <v>152</v>
      </c>
      <c r="H22" s="18" t="s">
        <v>153</v>
      </c>
      <c r="I22" s="18" t="s">
        <v>154</v>
      </c>
      <c r="J22" s="17">
        <v>2</v>
      </c>
      <c r="K22" s="17"/>
      <c r="L22" s="17" t="s">
        <v>134</v>
      </c>
      <c r="M22" s="17" t="s">
        <v>149</v>
      </c>
      <c r="N22" s="17" t="s">
        <v>278</v>
      </c>
      <c r="O22" s="28">
        <v>29562.595252566669</v>
      </c>
      <c r="P22" s="28">
        <v>35475.114303080001</v>
      </c>
      <c r="Q22" s="28">
        <v>35475.114303080001</v>
      </c>
      <c r="R22" s="28"/>
      <c r="S22" s="28"/>
      <c r="T22" s="28"/>
      <c r="U22" s="17" t="s">
        <v>95</v>
      </c>
      <c r="V22" s="17" t="s">
        <v>57</v>
      </c>
      <c r="W22" s="17" t="s">
        <v>85</v>
      </c>
      <c r="X22" s="20">
        <f>Y22-35</f>
        <v>44611</v>
      </c>
      <c r="Y22" s="20">
        <v>44646</v>
      </c>
      <c r="Z22" s="17"/>
      <c r="AA22" s="17"/>
      <c r="AB22" s="17"/>
      <c r="AC22" s="17"/>
      <c r="AD22" s="17" t="s">
        <v>152</v>
      </c>
      <c r="AE22" s="17" t="s">
        <v>155</v>
      </c>
      <c r="AF22" s="17">
        <v>876</v>
      </c>
      <c r="AG22" s="17" t="s">
        <v>156</v>
      </c>
      <c r="AH22" s="17">
        <v>1</v>
      </c>
      <c r="AI22" s="29" t="s">
        <v>72</v>
      </c>
      <c r="AJ22" s="17" t="s">
        <v>73</v>
      </c>
      <c r="AK22" s="20">
        <v>44666</v>
      </c>
      <c r="AL22" s="20">
        <v>44666</v>
      </c>
      <c r="AM22" s="20">
        <v>44900</v>
      </c>
      <c r="AN22" s="20">
        <v>44900</v>
      </c>
      <c r="AO22" s="17">
        <v>2022</v>
      </c>
      <c r="AP22" s="17"/>
      <c r="AQ22" s="17" t="s">
        <v>616</v>
      </c>
      <c r="AR22" s="30" t="s">
        <v>158</v>
      </c>
      <c r="AS22" s="17" t="s">
        <v>159</v>
      </c>
      <c r="AT22" s="31">
        <v>2022</v>
      </c>
      <c r="AU22" s="31">
        <v>2022</v>
      </c>
      <c r="AV22" s="23">
        <v>35.475114303079998</v>
      </c>
      <c r="AW22" s="23">
        <v>35.475114303079998</v>
      </c>
      <c r="AX22" s="23" t="s">
        <v>63</v>
      </c>
      <c r="AY22" s="32"/>
      <c r="AZ22" s="32"/>
      <c r="BA22" s="23"/>
      <c r="BB22" s="19"/>
      <c r="BC22" s="19"/>
      <c r="BD22" s="19"/>
      <c r="BE22" s="19"/>
    </row>
    <row r="23" spans="1:57" ht="75" customHeight="1">
      <c r="A23" s="17">
        <v>2</v>
      </c>
      <c r="B23" s="18">
        <v>220016</v>
      </c>
      <c r="C23" s="17" t="s">
        <v>57</v>
      </c>
      <c r="D23" s="17" t="s">
        <v>597</v>
      </c>
      <c r="E23" s="17" t="s">
        <v>151</v>
      </c>
      <c r="F23" s="6"/>
      <c r="G23" s="17" t="s">
        <v>160</v>
      </c>
      <c r="H23" s="18" t="s">
        <v>153</v>
      </c>
      <c r="I23" s="18" t="s">
        <v>154</v>
      </c>
      <c r="J23" s="17">
        <v>2</v>
      </c>
      <c r="K23" s="17"/>
      <c r="L23" s="17" t="s">
        <v>134</v>
      </c>
      <c r="M23" s="17" t="s">
        <v>149</v>
      </c>
      <c r="N23" s="17" t="s">
        <v>278</v>
      </c>
      <c r="O23" s="28">
        <v>52582.774289798748</v>
      </c>
      <c r="P23" s="28">
        <v>63099.329147758493</v>
      </c>
      <c r="Q23" s="28">
        <v>50000</v>
      </c>
      <c r="R23" s="28">
        <v>13099.329147758499</v>
      </c>
      <c r="S23" s="28"/>
      <c r="T23" s="28"/>
      <c r="U23" s="17" t="s">
        <v>95</v>
      </c>
      <c r="V23" s="17" t="s">
        <v>57</v>
      </c>
      <c r="W23" s="17" t="s">
        <v>85</v>
      </c>
      <c r="X23" s="20">
        <f>Y23-35</f>
        <v>44611</v>
      </c>
      <c r="Y23" s="20">
        <v>44646</v>
      </c>
      <c r="Z23" s="17"/>
      <c r="AA23" s="17"/>
      <c r="AB23" s="17"/>
      <c r="AC23" s="17"/>
      <c r="AD23" s="17" t="s">
        <v>160</v>
      </c>
      <c r="AE23" s="17" t="s">
        <v>155</v>
      </c>
      <c r="AF23" s="17">
        <v>876</v>
      </c>
      <c r="AG23" s="17" t="s">
        <v>156</v>
      </c>
      <c r="AH23" s="17">
        <v>1</v>
      </c>
      <c r="AI23" s="29" t="s">
        <v>72</v>
      </c>
      <c r="AJ23" s="17" t="s">
        <v>73</v>
      </c>
      <c r="AK23" s="20">
        <v>44666</v>
      </c>
      <c r="AL23" s="20">
        <v>44666</v>
      </c>
      <c r="AM23" s="20">
        <v>44900</v>
      </c>
      <c r="AN23" s="20">
        <v>44900</v>
      </c>
      <c r="AO23" s="17">
        <v>2022</v>
      </c>
      <c r="AP23" s="17"/>
      <c r="AQ23" s="17" t="s">
        <v>616</v>
      </c>
      <c r="AR23" s="30" t="s">
        <v>161</v>
      </c>
      <c r="AS23" s="17" t="s">
        <v>162</v>
      </c>
      <c r="AT23" s="31">
        <v>2022</v>
      </c>
      <c r="AU23" s="31">
        <v>2023</v>
      </c>
      <c r="AV23" s="23">
        <v>63.099329147758503</v>
      </c>
      <c r="AW23" s="23">
        <v>63.099329147758496</v>
      </c>
      <c r="AX23" s="23" t="s">
        <v>63</v>
      </c>
      <c r="AY23" s="32"/>
      <c r="AZ23" s="32"/>
      <c r="BA23" s="23"/>
      <c r="BB23" s="19"/>
      <c r="BC23" s="19"/>
      <c r="BD23" s="19"/>
      <c r="BE23" s="19"/>
    </row>
    <row r="24" spans="1:57" ht="75" customHeight="1">
      <c r="A24" s="17">
        <v>2</v>
      </c>
      <c r="B24" s="18">
        <v>220017</v>
      </c>
      <c r="C24" s="17" t="s">
        <v>57</v>
      </c>
      <c r="D24" s="17" t="s">
        <v>598</v>
      </c>
      <c r="E24" s="17" t="s">
        <v>163</v>
      </c>
      <c r="F24" s="6"/>
      <c r="G24" s="17" t="s">
        <v>164</v>
      </c>
      <c r="H24" s="18" t="s">
        <v>165</v>
      </c>
      <c r="I24" s="18" t="s">
        <v>166</v>
      </c>
      <c r="J24" s="17">
        <v>1</v>
      </c>
      <c r="K24" s="17"/>
      <c r="L24" s="17" t="s">
        <v>134</v>
      </c>
      <c r="M24" s="17" t="s">
        <v>167</v>
      </c>
      <c r="N24" s="17" t="s">
        <v>278</v>
      </c>
      <c r="O24" s="28">
        <v>842506.35201999999</v>
      </c>
      <c r="P24" s="28">
        <v>1011007.6224239999</v>
      </c>
      <c r="Q24" s="28">
        <v>443887.622424</v>
      </c>
      <c r="R24" s="28">
        <v>567120</v>
      </c>
      <c r="S24" s="28"/>
      <c r="T24" s="28"/>
      <c r="U24" s="17" t="s">
        <v>95</v>
      </c>
      <c r="V24" s="17" t="s">
        <v>57</v>
      </c>
      <c r="W24" s="17" t="s">
        <v>85</v>
      </c>
      <c r="X24" s="20">
        <f>Y24-40</f>
        <v>44746</v>
      </c>
      <c r="Y24" s="20">
        <v>44786</v>
      </c>
      <c r="Z24" s="17"/>
      <c r="AA24" s="17"/>
      <c r="AB24" s="17"/>
      <c r="AC24" s="17"/>
      <c r="AD24" s="17" t="s">
        <v>164</v>
      </c>
      <c r="AE24" s="17" t="s">
        <v>155</v>
      </c>
      <c r="AF24" s="17">
        <v>876</v>
      </c>
      <c r="AG24" s="17" t="s">
        <v>156</v>
      </c>
      <c r="AH24" s="17">
        <v>1</v>
      </c>
      <c r="AI24" s="29" t="s">
        <v>72</v>
      </c>
      <c r="AJ24" s="17" t="s">
        <v>73</v>
      </c>
      <c r="AK24" s="58">
        <v>44806</v>
      </c>
      <c r="AL24" s="20">
        <v>44806</v>
      </c>
      <c r="AM24" s="58">
        <v>45255</v>
      </c>
      <c r="AN24" s="20">
        <v>45255</v>
      </c>
      <c r="AO24" s="17">
        <v>2022</v>
      </c>
      <c r="AP24" s="17"/>
      <c r="AQ24" s="17" t="s">
        <v>616</v>
      </c>
      <c r="AR24" s="30" t="s">
        <v>617</v>
      </c>
      <c r="AS24" s="17" t="s">
        <v>168</v>
      </c>
      <c r="AT24" s="31">
        <v>2020</v>
      </c>
      <c r="AU24" s="31">
        <v>2023</v>
      </c>
      <c r="AV24" s="23">
        <v>1054.207622424</v>
      </c>
      <c r="AW24" s="23">
        <v>1054.207622424</v>
      </c>
      <c r="AX24" s="23" t="s">
        <v>63</v>
      </c>
      <c r="AY24" s="32"/>
      <c r="AZ24" s="32"/>
      <c r="BA24" s="23"/>
      <c r="BB24" s="19"/>
      <c r="BC24" s="19"/>
      <c r="BD24" s="19"/>
      <c r="BE24" s="19"/>
    </row>
    <row r="25" spans="1:57" ht="75" customHeight="1">
      <c r="A25" s="17">
        <v>2</v>
      </c>
      <c r="B25" s="18">
        <v>220018</v>
      </c>
      <c r="C25" s="17" t="s">
        <v>57</v>
      </c>
      <c r="D25" s="17" t="s">
        <v>599</v>
      </c>
      <c r="E25" s="17" t="s">
        <v>163</v>
      </c>
      <c r="F25" s="33"/>
      <c r="G25" s="17" t="s">
        <v>169</v>
      </c>
      <c r="H25" s="18" t="s">
        <v>165</v>
      </c>
      <c r="I25" s="18" t="s">
        <v>166</v>
      </c>
      <c r="J25" s="17">
        <v>2</v>
      </c>
      <c r="K25" s="55"/>
      <c r="L25" s="17" t="s">
        <v>63</v>
      </c>
      <c r="M25" s="17" t="s">
        <v>167</v>
      </c>
      <c r="N25" s="17" t="s">
        <v>278</v>
      </c>
      <c r="O25" s="28">
        <v>361756.75450809998</v>
      </c>
      <c r="P25" s="28">
        <v>434108.10540971998</v>
      </c>
      <c r="Q25" s="28">
        <v>334108.10540971998</v>
      </c>
      <c r="R25" s="28">
        <v>100000</v>
      </c>
      <c r="S25" s="28"/>
      <c r="T25" s="28"/>
      <c r="U25" s="17" t="s">
        <v>95</v>
      </c>
      <c r="V25" s="17" t="s">
        <v>57</v>
      </c>
      <c r="W25" s="17" t="s">
        <v>85</v>
      </c>
      <c r="X25" s="20">
        <f t="shared" ref="X25:X34" si="1">Y25-35</f>
        <v>44590</v>
      </c>
      <c r="Y25" s="20">
        <v>44625</v>
      </c>
      <c r="Z25" s="17"/>
      <c r="AA25" s="17"/>
      <c r="AB25" s="17"/>
      <c r="AC25" s="17"/>
      <c r="AD25" s="17" t="s">
        <v>169</v>
      </c>
      <c r="AE25" s="17" t="s">
        <v>155</v>
      </c>
      <c r="AF25" s="17">
        <v>876</v>
      </c>
      <c r="AG25" s="17" t="s">
        <v>156</v>
      </c>
      <c r="AH25" s="17">
        <v>1</v>
      </c>
      <c r="AI25" s="21">
        <v>79000000000</v>
      </c>
      <c r="AJ25" s="17" t="s">
        <v>170</v>
      </c>
      <c r="AK25" s="58">
        <v>44645</v>
      </c>
      <c r="AL25" s="20">
        <v>44645</v>
      </c>
      <c r="AM25" s="58">
        <v>44925</v>
      </c>
      <c r="AN25" s="20">
        <v>44925</v>
      </c>
      <c r="AO25" s="17">
        <v>2022</v>
      </c>
      <c r="AP25" s="17"/>
      <c r="AQ25" s="17" t="s">
        <v>616</v>
      </c>
      <c r="AR25" s="30" t="s">
        <v>171</v>
      </c>
      <c r="AS25" s="17" t="s">
        <v>172</v>
      </c>
      <c r="AT25" s="31">
        <v>2020</v>
      </c>
      <c r="AU25" s="31">
        <v>2023</v>
      </c>
      <c r="AV25" s="23">
        <v>451.80810540972027</v>
      </c>
      <c r="AW25" s="23">
        <v>434.10810540972</v>
      </c>
      <c r="AX25" s="23" t="s">
        <v>63</v>
      </c>
      <c r="AY25" s="32"/>
      <c r="AZ25" s="32"/>
      <c r="BA25" s="23"/>
      <c r="BB25" s="19"/>
      <c r="BC25" s="19"/>
      <c r="BD25" s="19"/>
      <c r="BE25" s="19"/>
    </row>
    <row r="26" spans="1:57" ht="75" customHeight="1">
      <c r="A26" s="17">
        <v>2</v>
      </c>
      <c r="B26" s="18">
        <v>220019</v>
      </c>
      <c r="C26" s="17" t="s">
        <v>57</v>
      </c>
      <c r="D26" s="17" t="s">
        <v>600</v>
      </c>
      <c r="E26" s="17" t="s">
        <v>163</v>
      </c>
      <c r="F26" s="33"/>
      <c r="G26" s="17" t="s">
        <v>173</v>
      </c>
      <c r="H26" s="18" t="s">
        <v>165</v>
      </c>
      <c r="I26" s="18" t="s">
        <v>166</v>
      </c>
      <c r="J26" s="17">
        <v>2</v>
      </c>
      <c r="K26" s="55"/>
      <c r="L26" s="17" t="s">
        <v>63</v>
      </c>
      <c r="M26" s="17" t="s">
        <v>149</v>
      </c>
      <c r="N26" s="17" t="s">
        <v>278</v>
      </c>
      <c r="O26" s="28">
        <v>603579.76556418173</v>
      </c>
      <c r="P26" s="28">
        <v>724295.71867701807</v>
      </c>
      <c r="Q26" s="28">
        <v>60000</v>
      </c>
      <c r="R26" s="28">
        <v>250000</v>
      </c>
      <c r="S26" s="28">
        <v>414295.71867701801</v>
      </c>
      <c r="T26" s="28"/>
      <c r="U26" s="17" t="s">
        <v>95</v>
      </c>
      <c r="V26" s="17" t="s">
        <v>57</v>
      </c>
      <c r="W26" s="17" t="s">
        <v>85</v>
      </c>
      <c r="X26" s="20">
        <f t="shared" si="1"/>
        <v>44611</v>
      </c>
      <c r="Y26" s="20">
        <v>44646</v>
      </c>
      <c r="Z26" s="17"/>
      <c r="AA26" s="17"/>
      <c r="AB26" s="17"/>
      <c r="AC26" s="17"/>
      <c r="AD26" s="17" t="s">
        <v>173</v>
      </c>
      <c r="AE26" s="17" t="s">
        <v>155</v>
      </c>
      <c r="AF26" s="17">
        <v>876</v>
      </c>
      <c r="AG26" s="17" t="s">
        <v>156</v>
      </c>
      <c r="AH26" s="17">
        <v>1</v>
      </c>
      <c r="AI26" s="29" t="s">
        <v>72</v>
      </c>
      <c r="AJ26" s="17" t="s">
        <v>73</v>
      </c>
      <c r="AK26" s="20">
        <v>44666</v>
      </c>
      <c r="AL26" s="20">
        <v>44666</v>
      </c>
      <c r="AM26" s="58">
        <v>45565</v>
      </c>
      <c r="AN26" s="20">
        <v>45565</v>
      </c>
      <c r="AO26" s="17">
        <v>2022</v>
      </c>
      <c r="AP26" s="17"/>
      <c r="AQ26" s="17" t="s">
        <v>616</v>
      </c>
      <c r="AR26" s="30" t="s">
        <v>174</v>
      </c>
      <c r="AS26" s="17" t="s">
        <v>175</v>
      </c>
      <c r="AT26" s="31">
        <v>2019</v>
      </c>
      <c r="AU26" s="31">
        <v>2024</v>
      </c>
      <c r="AV26" s="23">
        <v>742.00171867701772</v>
      </c>
      <c r="AW26" s="23">
        <v>724.29571867701804</v>
      </c>
      <c r="AX26" s="23" t="s">
        <v>63</v>
      </c>
      <c r="AY26" s="32"/>
      <c r="AZ26" s="32"/>
      <c r="BA26" s="23"/>
      <c r="BB26" s="19"/>
      <c r="BC26" s="19"/>
      <c r="BD26" s="19"/>
      <c r="BE26" s="19"/>
    </row>
    <row r="27" spans="1:57" ht="75" customHeight="1">
      <c r="A27" s="17">
        <v>2</v>
      </c>
      <c r="B27" s="18">
        <v>220020</v>
      </c>
      <c r="C27" s="17" t="s">
        <v>57</v>
      </c>
      <c r="D27" s="17" t="s">
        <v>598</v>
      </c>
      <c r="E27" s="17" t="s">
        <v>163</v>
      </c>
      <c r="F27" s="33"/>
      <c r="G27" s="17" t="s">
        <v>176</v>
      </c>
      <c r="H27" s="18" t="s">
        <v>165</v>
      </c>
      <c r="I27" s="18" t="s">
        <v>166</v>
      </c>
      <c r="J27" s="17">
        <v>2</v>
      </c>
      <c r="K27" s="55"/>
      <c r="L27" s="17" t="s">
        <v>63</v>
      </c>
      <c r="M27" s="17" t="s">
        <v>149</v>
      </c>
      <c r="N27" s="17" t="s">
        <v>278</v>
      </c>
      <c r="O27" s="28">
        <v>345382.4185479767</v>
      </c>
      <c r="P27" s="28">
        <v>414458.90225757204</v>
      </c>
      <c r="Q27" s="28">
        <v>50000</v>
      </c>
      <c r="R27" s="28">
        <v>156920.96756000002</v>
      </c>
      <c r="S27" s="28">
        <v>207537.93469757203</v>
      </c>
      <c r="T27" s="28"/>
      <c r="U27" s="17" t="s">
        <v>95</v>
      </c>
      <c r="V27" s="17" t="s">
        <v>57</v>
      </c>
      <c r="W27" s="17" t="s">
        <v>85</v>
      </c>
      <c r="X27" s="20">
        <f t="shared" si="1"/>
        <v>44753</v>
      </c>
      <c r="Y27" s="20">
        <v>44788</v>
      </c>
      <c r="Z27" s="17"/>
      <c r="AA27" s="17"/>
      <c r="AB27" s="17"/>
      <c r="AC27" s="17"/>
      <c r="AD27" s="17" t="s">
        <v>176</v>
      </c>
      <c r="AE27" s="17" t="s">
        <v>155</v>
      </c>
      <c r="AF27" s="17">
        <v>876</v>
      </c>
      <c r="AG27" s="17" t="s">
        <v>156</v>
      </c>
      <c r="AH27" s="17">
        <v>1</v>
      </c>
      <c r="AI27" s="29" t="s">
        <v>72</v>
      </c>
      <c r="AJ27" s="17" t="s">
        <v>73</v>
      </c>
      <c r="AK27" s="58">
        <v>44808</v>
      </c>
      <c r="AL27" s="20">
        <v>44808</v>
      </c>
      <c r="AM27" s="58">
        <v>45473</v>
      </c>
      <c r="AN27" s="20">
        <v>45473</v>
      </c>
      <c r="AO27" s="17">
        <v>2022</v>
      </c>
      <c r="AP27" s="17"/>
      <c r="AQ27" s="17" t="s">
        <v>616</v>
      </c>
      <c r="AR27" s="30" t="s">
        <v>177</v>
      </c>
      <c r="AS27" s="17" t="s">
        <v>178</v>
      </c>
      <c r="AT27" s="31">
        <v>2020</v>
      </c>
      <c r="AU27" s="31">
        <v>2024</v>
      </c>
      <c r="AV27" s="23">
        <v>422.5379346975721</v>
      </c>
      <c r="AW27" s="23">
        <v>414.45890225757205</v>
      </c>
      <c r="AX27" s="23" t="s">
        <v>63</v>
      </c>
      <c r="AY27" s="32"/>
      <c r="AZ27" s="32"/>
      <c r="BA27" s="23"/>
      <c r="BB27" s="19"/>
      <c r="BC27" s="19"/>
      <c r="BD27" s="19"/>
      <c r="BE27" s="19"/>
    </row>
    <row r="28" spans="1:57" ht="75" customHeight="1">
      <c r="A28" s="17">
        <v>2</v>
      </c>
      <c r="B28" s="18">
        <v>220021</v>
      </c>
      <c r="C28" s="17" t="s">
        <v>57</v>
      </c>
      <c r="D28" s="17" t="s">
        <v>598</v>
      </c>
      <c r="E28" s="17" t="s">
        <v>163</v>
      </c>
      <c r="F28" s="33"/>
      <c r="G28" s="17" t="s">
        <v>179</v>
      </c>
      <c r="H28" s="18" t="s">
        <v>165</v>
      </c>
      <c r="I28" s="18" t="s">
        <v>166</v>
      </c>
      <c r="J28" s="17">
        <v>2</v>
      </c>
      <c r="K28" s="55"/>
      <c r="L28" s="17" t="s">
        <v>134</v>
      </c>
      <c r="M28" s="17" t="s">
        <v>167</v>
      </c>
      <c r="N28" s="17" t="s">
        <v>278</v>
      </c>
      <c r="O28" s="28">
        <v>200866.39464040002</v>
      </c>
      <c r="P28" s="28">
        <v>241039.67356848001</v>
      </c>
      <c r="Q28" s="28">
        <v>211039.67356848001</v>
      </c>
      <c r="R28" s="28">
        <v>30000</v>
      </c>
      <c r="S28" s="28"/>
      <c r="T28" s="28"/>
      <c r="U28" s="17" t="s">
        <v>95</v>
      </c>
      <c r="V28" s="17" t="s">
        <v>57</v>
      </c>
      <c r="W28" s="17" t="s">
        <v>85</v>
      </c>
      <c r="X28" s="20">
        <f t="shared" si="1"/>
        <v>44575</v>
      </c>
      <c r="Y28" s="20">
        <v>44610</v>
      </c>
      <c r="Z28" s="17"/>
      <c r="AA28" s="17"/>
      <c r="AB28" s="17"/>
      <c r="AC28" s="17"/>
      <c r="AD28" s="17" t="s">
        <v>179</v>
      </c>
      <c r="AE28" s="17" t="s">
        <v>155</v>
      </c>
      <c r="AF28" s="17">
        <v>876</v>
      </c>
      <c r="AG28" s="17" t="s">
        <v>156</v>
      </c>
      <c r="AH28" s="17">
        <v>1</v>
      </c>
      <c r="AI28" s="29" t="s">
        <v>72</v>
      </c>
      <c r="AJ28" s="17" t="s">
        <v>73</v>
      </c>
      <c r="AK28" s="20">
        <v>44630</v>
      </c>
      <c r="AL28" s="20">
        <v>44630</v>
      </c>
      <c r="AM28" s="58">
        <v>44910</v>
      </c>
      <c r="AN28" s="20">
        <v>44910</v>
      </c>
      <c r="AO28" s="17">
        <v>2022</v>
      </c>
      <c r="AP28" s="17"/>
      <c r="AQ28" s="17" t="s">
        <v>616</v>
      </c>
      <c r="AR28" s="30" t="s">
        <v>180</v>
      </c>
      <c r="AS28" s="17" t="s">
        <v>181</v>
      </c>
      <c r="AT28" s="31">
        <v>2016</v>
      </c>
      <c r="AU28" s="31">
        <v>2023</v>
      </c>
      <c r="AV28" s="23">
        <v>254.82796711427324</v>
      </c>
      <c r="AW28" s="23">
        <v>241.03967356848</v>
      </c>
      <c r="AX28" s="23" t="s">
        <v>63</v>
      </c>
      <c r="AY28" s="32"/>
      <c r="AZ28" s="32"/>
      <c r="BA28" s="23"/>
      <c r="BB28" s="19"/>
      <c r="BC28" s="19"/>
      <c r="BD28" s="19"/>
      <c r="BE28" s="19"/>
    </row>
    <row r="29" spans="1:57" ht="75" customHeight="1">
      <c r="A29" s="17">
        <v>2</v>
      </c>
      <c r="B29" s="18">
        <v>220022</v>
      </c>
      <c r="C29" s="17" t="s">
        <v>57</v>
      </c>
      <c r="D29" s="17" t="s">
        <v>597</v>
      </c>
      <c r="E29" s="17" t="s">
        <v>151</v>
      </c>
      <c r="F29" s="33"/>
      <c r="G29" s="17" t="s">
        <v>197</v>
      </c>
      <c r="H29" s="18" t="s">
        <v>153</v>
      </c>
      <c r="I29" s="18" t="s">
        <v>154</v>
      </c>
      <c r="J29" s="17">
        <v>2</v>
      </c>
      <c r="K29" s="55"/>
      <c r="L29" s="17" t="s">
        <v>63</v>
      </c>
      <c r="M29" s="17" t="s">
        <v>149</v>
      </c>
      <c r="N29" s="17" t="s">
        <v>278</v>
      </c>
      <c r="O29" s="28">
        <v>1368.5981866666666</v>
      </c>
      <c r="P29" s="28">
        <v>1642.317824</v>
      </c>
      <c r="Q29" s="28">
        <v>1642.317824</v>
      </c>
      <c r="R29" s="28"/>
      <c r="S29" s="28"/>
      <c r="T29" s="28"/>
      <c r="U29" s="17" t="s">
        <v>95</v>
      </c>
      <c r="V29" s="17" t="s">
        <v>57</v>
      </c>
      <c r="W29" s="17" t="s">
        <v>85</v>
      </c>
      <c r="X29" s="20">
        <f t="shared" si="1"/>
        <v>44617</v>
      </c>
      <c r="Y29" s="20">
        <v>44652</v>
      </c>
      <c r="Z29" s="17"/>
      <c r="AA29" s="17"/>
      <c r="AB29" s="17"/>
      <c r="AC29" s="17"/>
      <c r="AD29" s="17" t="s">
        <v>197</v>
      </c>
      <c r="AE29" s="17" t="s">
        <v>155</v>
      </c>
      <c r="AF29" s="17">
        <v>876</v>
      </c>
      <c r="AG29" s="17" t="s">
        <v>156</v>
      </c>
      <c r="AH29" s="17">
        <v>1</v>
      </c>
      <c r="AI29" s="29" t="s">
        <v>72</v>
      </c>
      <c r="AJ29" s="17" t="s">
        <v>73</v>
      </c>
      <c r="AK29" s="20">
        <v>44672</v>
      </c>
      <c r="AL29" s="20">
        <v>44672</v>
      </c>
      <c r="AM29" s="20">
        <v>44892</v>
      </c>
      <c r="AN29" s="20">
        <v>44892</v>
      </c>
      <c r="AO29" s="17">
        <v>2022</v>
      </c>
      <c r="AP29" s="17"/>
      <c r="AQ29" s="17" t="s">
        <v>616</v>
      </c>
      <c r="AR29" s="30" t="s">
        <v>618</v>
      </c>
      <c r="AS29" s="17" t="s">
        <v>198</v>
      </c>
      <c r="AT29" s="31">
        <v>2022</v>
      </c>
      <c r="AU29" s="31">
        <v>2022</v>
      </c>
      <c r="AV29" s="23">
        <v>1.642317824</v>
      </c>
      <c r="AW29" s="23">
        <v>1.642317824</v>
      </c>
      <c r="AX29" s="23" t="s">
        <v>63</v>
      </c>
      <c r="AY29" s="32"/>
      <c r="AZ29" s="32"/>
      <c r="BA29" s="23"/>
      <c r="BB29" s="19"/>
      <c r="BC29" s="19"/>
      <c r="BD29" s="19"/>
      <c r="BE29" s="19"/>
    </row>
    <row r="30" spans="1:57" ht="75" customHeight="1">
      <c r="A30" s="17">
        <v>2</v>
      </c>
      <c r="B30" s="18">
        <v>220023</v>
      </c>
      <c r="C30" s="17" t="s">
        <v>57</v>
      </c>
      <c r="D30" s="17" t="s">
        <v>598</v>
      </c>
      <c r="E30" s="17" t="s">
        <v>163</v>
      </c>
      <c r="F30" s="33"/>
      <c r="G30" s="17" t="s">
        <v>199</v>
      </c>
      <c r="H30" s="18" t="s">
        <v>165</v>
      </c>
      <c r="I30" s="18" t="s">
        <v>166</v>
      </c>
      <c r="J30" s="17">
        <v>2</v>
      </c>
      <c r="K30" s="55"/>
      <c r="L30" s="17" t="s">
        <v>63</v>
      </c>
      <c r="M30" s="17" t="s">
        <v>149</v>
      </c>
      <c r="N30" s="17" t="s">
        <v>278</v>
      </c>
      <c r="O30" s="28">
        <v>2382.9967052800002</v>
      </c>
      <c r="P30" s="28">
        <v>2859.5960463360002</v>
      </c>
      <c r="Q30" s="28">
        <v>2859.5960463360002</v>
      </c>
      <c r="R30" s="28"/>
      <c r="S30" s="28"/>
      <c r="T30" s="28"/>
      <c r="U30" s="17" t="s">
        <v>95</v>
      </c>
      <c r="V30" s="17" t="s">
        <v>57</v>
      </c>
      <c r="W30" s="17" t="s">
        <v>85</v>
      </c>
      <c r="X30" s="20">
        <f t="shared" si="1"/>
        <v>44625</v>
      </c>
      <c r="Y30" s="20">
        <v>44660</v>
      </c>
      <c r="Z30" s="17"/>
      <c r="AA30" s="17"/>
      <c r="AB30" s="17"/>
      <c r="AC30" s="17"/>
      <c r="AD30" s="17" t="s">
        <v>199</v>
      </c>
      <c r="AE30" s="17" t="s">
        <v>155</v>
      </c>
      <c r="AF30" s="17">
        <v>876</v>
      </c>
      <c r="AG30" s="17" t="s">
        <v>156</v>
      </c>
      <c r="AH30" s="17">
        <v>1</v>
      </c>
      <c r="AI30" s="29" t="s">
        <v>72</v>
      </c>
      <c r="AJ30" s="17" t="s">
        <v>73</v>
      </c>
      <c r="AK30" s="20">
        <v>44680</v>
      </c>
      <c r="AL30" s="20">
        <v>44680</v>
      </c>
      <c r="AM30" s="58">
        <v>44895</v>
      </c>
      <c r="AN30" s="20">
        <v>44895</v>
      </c>
      <c r="AO30" s="17">
        <v>2022</v>
      </c>
      <c r="AP30" s="17"/>
      <c r="AQ30" s="17" t="s">
        <v>616</v>
      </c>
      <c r="AR30" s="30" t="s">
        <v>200</v>
      </c>
      <c r="AS30" s="17" t="s">
        <v>201</v>
      </c>
      <c r="AT30" s="31">
        <v>2021</v>
      </c>
      <c r="AU30" s="31">
        <v>2022</v>
      </c>
      <c r="AV30" s="23">
        <v>3.4443860336640002</v>
      </c>
      <c r="AW30" s="23">
        <v>2.8595960463360002</v>
      </c>
      <c r="AX30" s="23" t="s">
        <v>63</v>
      </c>
      <c r="AY30" s="32"/>
      <c r="AZ30" s="32"/>
      <c r="BA30" s="23"/>
      <c r="BB30" s="19"/>
      <c r="BC30" s="19"/>
      <c r="BD30" s="19"/>
      <c r="BE30" s="19"/>
    </row>
    <row r="31" spans="1:57" ht="75" customHeight="1">
      <c r="A31" s="17">
        <v>2</v>
      </c>
      <c r="B31" s="18">
        <v>220024</v>
      </c>
      <c r="C31" s="17" t="s">
        <v>57</v>
      </c>
      <c r="D31" s="17" t="s">
        <v>599</v>
      </c>
      <c r="E31" s="17" t="s">
        <v>163</v>
      </c>
      <c r="F31" s="33"/>
      <c r="G31" s="17" t="s">
        <v>202</v>
      </c>
      <c r="H31" s="18" t="s">
        <v>165</v>
      </c>
      <c r="I31" s="18" t="s">
        <v>166</v>
      </c>
      <c r="J31" s="17">
        <v>2</v>
      </c>
      <c r="K31" s="55"/>
      <c r="L31" s="17" t="s">
        <v>63</v>
      </c>
      <c r="M31" s="17" t="s">
        <v>149</v>
      </c>
      <c r="N31" s="17" t="s">
        <v>278</v>
      </c>
      <c r="O31" s="28">
        <v>534908.32311293681</v>
      </c>
      <c r="P31" s="28">
        <v>641889.98773552408</v>
      </c>
      <c r="Q31" s="28">
        <v>10000</v>
      </c>
      <c r="R31" s="28">
        <v>300000</v>
      </c>
      <c r="S31" s="28">
        <v>331889.98773552402</v>
      </c>
      <c r="T31" s="28"/>
      <c r="U31" s="17" t="s">
        <v>95</v>
      </c>
      <c r="V31" s="17" t="s">
        <v>57</v>
      </c>
      <c r="W31" s="17" t="s">
        <v>85</v>
      </c>
      <c r="X31" s="20">
        <f t="shared" si="1"/>
        <v>44619</v>
      </c>
      <c r="Y31" s="20">
        <v>44654</v>
      </c>
      <c r="Z31" s="17"/>
      <c r="AA31" s="17"/>
      <c r="AB31" s="17"/>
      <c r="AC31" s="17"/>
      <c r="AD31" s="17" t="s">
        <v>202</v>
      </c>
      <c r="AE31" s="17" t="s">
        <v>155</v>
      </c>
      <c r="AF31" s="17">
        <v>876</v>
      </c>
      <c r="AG31" s="17" t="s">
        <v>156</v>
      </c>
      <c r="AH31" s="17">
        <v>1</v>
      </c>
      <c r="AI31" s="21">
        <v>79000000000</v>
      </c>
      <c r="AJ31" s="17" t="s">
        <v>170</v>
      </c>
      <c r="AK31" s="20">
        <v>44674</v>
      </c>
      <c r="AL31" s="20">
        <v>44674</v>
      </c>
      <c r="AM31" s="58">
        <v>45473</v>
      </c>
      <c r="AN31" s="20">
        <v>45473</v>
      </c>
      <c r="AO31" s="17">
        <v>2022</v>
      </c>
      <c r="AP31" s="17"/>
      <c r="AQ31" s="17" t="s">
        <v>616</v>
      </c>
      <c r="AR31" s="30" t="s">
        <v>203</v>
      </c>
      <c r="AS31" s="17" t="s">
        <v>204</v>
      </c>
      <c r="AT31" s="31">
        <v>2021</v>
      </c>
      <c r="AU31" s="31">
        <v>2024</v>
      </c>
      <c r="AV31" s="23">
        <v>669.53847360640441</v>
      </c>
      <c r="AW31" s="23">
        <v>641.88998773552407</v>
      </c>
      <c r="AX31" s="23" t="s">
        <v>63</v>
      </c>
      <c r="AY31" s="32"/>
      <c r="AZ31" s="32"/>
      <c r="BA31" s="23"/>
      <c r="BB31" s="19"/>
      <c r="BC31" s="19"/>
      <c r="BD31" s="19"/>
      <c r="BE31" s="19"/>
    </row>
    <row r="32" spans="1:57" ht="75" customHeight="1">
      <c r="A32" s="17">
        <v>2</v>
      </c>
      <c r="B32" s="18">
        <v>220025</v>
      </c>
      <c r="C32" s="17" t="s">
        <v>57</v>
      </c>
      <c r="D32" s="17" t="s">
        <v>601</v>
      </c>
      <c r="E32" s="17" t="s">
        <v>163</v>
      </c>
      <c r="F32" s="33"/>
      <c r="G32" s="17" t="s">
        <v>205</v>
      </c>
      <c r="H32" s="18" t="s">
        <v>165</v>
      </c>
      <c r="I32" s="18" t="s">
        <v>166</v>
      </c>
      <c r="J32" s="17">
        <v>2</v>
      </c>
      <c r="K32" s="55"/>
      <c r="L32" s="17" t="s">
        <v>63</v>
      </c>
      <c r="M32" s="17" t="s">
        <v>149</v>
      </c>
      <c r="N32" s="17" t="s">
        <v>278</v>
      </c>
      <c r="O32" s="28">
        <v>5389.9988480000002</v>
      </c>
      <c r="P32" s="28">
        <v>6467.9986176000002</v>
      </c>
      <c r="Q32" s="28">
        <v>6467.9986176000002</v>
      </c>
      <c r="R32" s="28"/>
      <c r="S32" s="28"/>
      <c r="T32" s="28"/>
      <c r="U32" s="17" t="s">
        <v>95</v>
      </c>
      <c r="V32" s="17" t="s">
        <v>57</v>
      </c>
      <c r="W32" s="17" t="s">
        <v>85</v>
      </c>
      <c r="X32" s="20">
        <f t="shared" si="1"/>
        <v>44590</v>
      </c>
      <c r="Y32" s="20">
        <v>44625</v>
      </c>
      <c r="Z32" s="17"/>
      <c r="AA32" s="17"/>
      <c r="AB32" s="17"/>
      <c r="AC32" s="17"/>
      <c r="AD32" s="17" t="s">
        <v>205</v>
      </c>
      <c r="AE32" s="17" t="s">
        <v>155</v>
      </c>
      <c r="AF32" s="17">
        <v>876</v>
      </c>
      <c r="AG32" s="17" t="s">
        <v>156</v>
      </c>
      <c r="AH32" s="17">
        <v>1</v>
      </c>
      <c r="AI32" s="29" t="s">
        <v>72</v>
      </c>
      <c r="AJ32" s="17" t="s">
        <v>73</v>
      </c>
      <c r="AK32" s="20">
        <v>44645</v>
      </c>
      <c r="AL32" s="20">
        <v>44645</v>
      </c>
      <c r="AM32" s="20">
        <v>44834</v>
      </c>
      <c r="AN32" s="20">
        <v>44834</v>
      </c>
      <c r="AO32" s="17">
        <v>2022</v>
      </c>
      <c r="AP32" s="17"/>
      <c r="AQ32" s="17" t="s">
        <v>616</v>
      </c>
      <c r="AR32" s="30" t="s">
        <v>206</v>
      </c>
      <c r="AS32" s="17" t="s">
        <v>207</v>
      </c>
      <c r="AT32" s="31">
        <v>2019</v>
      </c>
      <c r="AU32" s="31">
        <v>2022</v>
      </c>
      <c r="AV32" s="23">
        <v>6.8778986175999988</v>
      </c>
      <c r="AW32" s="23">
        <v>6.4679986176000002</v>
      </c>
      <c r="AX32" s="23" t="s">
        <v>63</v>
      </c>
      <c r="AY32" s="32"/>
      <c r="AZ32" s="32"/>
      <c r="BA32" s="23"/>
      <c r="BB32" s="19"/>
      <c r="BC32" s="19"/>
      <c r="BD32" s="19"/>
      <c r="BE32" s="19"/>
    </row>
    <row r="33" spans="1:57" ht="75" customHeight="1">
      <c r="A33" s="17">
        <v>2</v>
      </c>
      <c r="B33" s="18">
        <v>220026</v>
      </c>
      <c r="C33" s="17" t="s">
        <v>57</v>
      </c>
      <c r="D33" s="17" t="s">
        <v>601</v>
      </c>
      <c r="E33" s="17" t="s">
        <v>151</v>
      </c>
      <c r="F33" s="33"/>
      <c r="G33" s="17" t="s">
        <v>208</v>
      </c>
      <c r="H33" s="18" t="s">
        <v>153</v>
      </c>
      <c r="I33" s="18" t="s">
        <v>154</v>
      </c>
      <c r="J33" s="17">
        <v>2</v>
      </c>
      <c r="K33" s="55"/>
      <c r="L33" s="17" t="s">
        <v>63</v>
      </c>
      <c r="M33" s="17" t="s">
        <v>149</v>
      </c>
      <c r="N33" s="17" t="s">
        <v>278</v>
      </c>
      <c r="O33" s="28">
        <v>6764.722542933333</v>
      </c>
      <c r="P33" s="28">
        <v>8117.6670515199994</v>
      </c>
      <c r="Q33" s="28">
        <v>8117.6670515199994</v>
      </c>
      <c r="R33" s="28"/>
      <c r="S33" s="28"/>
      <c r="T33" s="28"/>
      <c r="U33" s="17" t="s">
        <v>95</v>
      </c>
      <c r="V33" s="17" t="s">
        <v>57</v>
      </c>
      <c r="W33" s="17" t="s">
        <v>85</v>
      </c>
      <c r="X33" s="20">
        <f t="shared" si="1"/>
        <v>44586</v>
      </c>
      <c r="Y33" s="20">
        <v>44621</v>
      </c>
      <c r="Z33" s="17"/>
      <c r="AA33" s="17"/>
      <c r="AB33" s="17"/>
      <c r="AC33" s="17"/>
      <c r="AD33" s="17" t="s">
        <v>208</v>
      </c>
      <c r="AE33" s="17" t="s">
        <v>155</v>
      </c>
      <c r="AF33" s="17">
        <v>876</v>
      </c>
      <c r="AG33" s="17" t="s">
        <v>156</v>
      </c>
      <c r="AH33" s="17">
        <v>1</v>
      </c>
      <c r="AI33" s="29" t="s">
        <v>72</v>
      </c>
      <c r="AJ33" s="17" t="s">
        <v>73</v>
      </c>
      <c r="AK33" s="20">
        <v>44641</v>
      </c>
      <c r="AL33" s="20">
        <v>44641</v>
      </c>
      <c r="AM33" s="20">
        <v>44892</v>
      </c>
      <c r="AN33" s="20">
        <v>44892</v>
      </c>
      <c r="AO33" s="17">
        <v>2022</v>
      </c>
      <c r="AP33" s="17"/>
      <c r="AQ33" s="17" t="s">
        <v>616</v>
      </c>
      <c r="AR33" s="30" t="s">
        <v>619</v>
      </c>
      <c r="AS33" s="17" t="s">
        <v>209</v>
      </c>
      <c r="AT33" s="31">
        <v>2022</v>
      </c>
      <c r="AU33" s="31">
        <v>2022</v>
      </c>
      <c r="AV33" s="23">
        <v>8.1176670515199998</v>
      </c>
      <c r="AW33" s="23">
        <v>8.1176670515199998</v>
      </c>
      <c r="AX33" s="23" t="s">
        <v>63</v>
      </c>
      <c r="AY33" s="32"/>
      <c r="AZ33" s="32"/>
      <c r="BA33" s="23"/>
      <c r="BB33" s="19"/>
      <c r="BC33" s="19"/>
      <c r="BD33" s="19"/>
      <c r="BE33" s="19"/>
    </row>
    <row r="34" spans="1:57" ht="75" customHeight="1">
      <c r="A34" s="17">
        <v>2</v>
      </c>
      <c r="B34" s="18">
        <v>220027</v>
      </c>
      <c r="C34" s="17" t="s">
        <v>57</v>
      </c>
      <c r="D34" s="17" t="s">
        <v>602</v>
      </c>
      <c r="E34" s="17" t="s">
        <v>151</v>
      </c>
      <c r="F34" s="33"/>
      <c r="G34" s="17" t="s">
        <v>210</v>
      </c>
      <c r="H34" s="18" t="s">
        <v>153</v>
      </c>
      <c r="I34" s="18" t="s">
        <v>154</v>
      </c>
      <c r="J34" s="17">
        <v>2</v>
      </c>
      <c r="K34" s="55"/>
      <c r="L34" s="17" t="s">
        <v>63</v>
      </c>
      <c r="M34" s="17" t="s">
        <v>149</v>
      </c>
      <c r="N34" s="17" t="s">
        <v>278</v>
      </c>
      <c r="O34" s="28">
        <v>7245.7071739221328</v>
      </c>
      <c r="P34" s="28">
        <v>8694.8486087065594</v>
      </c>
      <c r="Q34" s="28">
        <v>8694.8486087065594</v>
      </c>
      <c r="R34" s="28"/>
      <c r="S34" s="28"/>
      <c r="T34" s="28"/>
      <c r="U34" s="17" t="s">
        <v>95</v>
      </c>
      <c r="V34" s="17" t="s">
        <v>57</v>
      </c>
      <c r="W34" s="17" t="s">
        <v>85</v>
      </c>
      <c r="X34" s="20">
        <f t="shared" si="1"/>
        <v>44586</v>
      </c>
      <c r="Y34" s="20">
        <v>44621</v>
      </c>
      <c r="Z34" s="17"/>
      <c r="AA34" s="17"/>
      <c r="AB34" s="17"/>
      <c r="AC34" s="17"/>
      <c r="AD34" s="17" t="s">
        <v>210</v>
      </c>
      <c r="AE34" s="17" t="s">
        <v>155</v>
      </c>
      <c r="AF34" s="17">
        <v>876</v>
      </c>
      <c r="AG34" s="17" t="s">
        <v>156</v>
      </c>
      <c r="AH34" s="17">
        <v>1</v>
      </c>
      <c r="AI34" s="29" t="s">
        <v>72</v>
      </c>
      <c r="AJ34" s="17" t="s">
        <v>73</v>
      </c>
      <c r="AK34" s="20">
        <v>44641</v>
      </c>
      <c r="AL34" s="20">
        <v>44641</v>
      </c>
      <c r="AM34" s="20">
        <v>44922</v>
      </c>
      <c r="AN34" s="20">
        <v>44922</v>
      </c>
      <c r="AO34" s="17">
        <v>2022</v>
      </c>
      <c r="AP34" s="17"/>
      <c r="AQ34" s="17" t="s">
        <v>616</v>
      </c>
      <c r="AR34" s="30" t="s">
        <v>211</v>
      </c>
      <c r="AS34" s="17" t="s">
        <v>212</v>
      </c>
      <c r="AT34" s="31">
        <v>2022</v>
      </c>
      <c r="AU34" s="31">
        <v>2022</v>
      </c>
      <c r="AV34" s="23">
        <v>8.6948486087065593</v>
      </c>
      <c r="AW34" s="23">
        <v>8.6948486087065593</v>
      </c>
      <c r="AX34" s="23" t="s">
        <v>63</v>
      </c>
      <c r="AY34" s="32"/>
      <c r="AZ34" s="32"/>
      <c r="BA34" s="23"/>
      <c r="BB34" s="19"/>
      <c r="BC34" s="19"/>
      <c r="BD34" s="19"/>
      <c r="BE34" s="19"/>
    </row>
    <row r="35" spans="1:57" ht="75" customHeight="1">
      <c r="A35" s="17">
        <v>2</v>
      </c>
      <c r="B35" s="18">
        <v>220028</v>
      </c>
      <c r="C35" s="17" t="s">
        <v>57</v>
      </c>
      <c r="D35" s="17" t="s">
        <v>603</v>
      </c>
      <c r="E35" s="17" t="s">
        <v>163</v>
      </c>
      <c r="F35" s="33"/>
      <c r="G35" s="17" t="s">
        <v>213</v>
      </c>
      <c r="H35" s="18" t="s">
        <v>165</v>
      </c>
      <c r="I35" s="18" t="s">
        <v>166</v>
      </c>
      <c r="J35" s="17">
        <v>2</v>
      </c>
      <c r="K35" s="55"/>
      <c r="L35" s="17" t="s">
        <v>63</v>
      </c>
      <c r="M35" s="17" t="s">
        <v>149</v>
      </c>
      <c r="N35" s="17" t="s">
        <v>278</v>
      </c>
      <c r="O35" s="28">
        <v>10624.856674975003</v>
      </c>
      <c r="P35" s="28">
        <v>12749.828009970002</v>
      </c>
      <c r="Q35" s="28">
        <v>12749.828009970002</v>
      </c>
      <c r="R35" s="28"/>
      <c r="S35" s="28"/>
      <c r="T35" s="28"/>
      <c r="U35" s="17" t="s">
        <v>95</v>
      </c>
      <c r="V35" s="17" t="s">
        <v>57</v>
      </c>
      <c r="W35" s="17" t="s">
        <v>85</v>
      </c>
      <c r="X35" s="20">
        <v>44572</v>
      </c>
      <c r="Y35" s="20">
        <v>44598</v>
      </c>
      <c r="Z35" s="17"/>
      <c r="AA35" s="17"/>
      <c r="AB35" s="17"/>
      <c r="AC35" s="17"/>
      <c r="AD35" s="17" t="s">
        <v>213</v>
      </c>
      <c r="AE35" s="17" t="s">
        <v>155</v>
      </c>
      <c r="AF35" s="17">
        <v>876</v>
      </c>
      <c r="AG35" s="17" t="s">
        <v>156</v>
      </c>
      <c r="AH35" s="17">
        <v>1</v>
      </c>
      <c r="AI35" s="29" t="s">
        <v>72</v>
      </c>
      <c r="AJ35" s="17" t="s">
        <v>73</v>
      </c>
      <c r="AK35" s="20">
        <v>44618</v>
      </c>
      <c r="AL35" s="20">
        <v>44618</v>
      </c>
      <c r="AM35" s="20">
        <v>44885</v>
      </c>
      <c r="AN35" s="20">
        <v>44885</v>
      </c>
      <c r="AO35" s="17">
        <v>2022</v>
      </c>
      <c r="AP35" s="17"/>
      <c r="AQ35" s="17" t="s">
        <v>616</v>
      </c>
      <c r="AR35" s="30" t="s">
        <v>214</v>
      </c>
      <c r="AS35" s="17" t="s">
        <v>215</v>
      </c>
      <c r="AT35" s="31">
        <v>2021</v>
      </c>
      <c r="AU35" s="31">
        <v>2022</v>
      </c>
      <c r="AV35" s="23">
        <v>14.249828009970003</v>
      </c>
      <c r="AW35" s="23">
        <v>12.749828009970003</v>
      </c>
      <c r="AX35" s="23" t="s">
        <v>63</v>
      </c>
      <c r="AY35" s="32"/>
      <c r="AZ35" s="32"/>
      <c r="BA35" s="23"/>
      <c r="BB35" s="19"/>
      <c r="BC35" s="19"/>
      <c r="BD35" s="19"/>
      <c r="BE35" s="19"/>
    </row>
    <row r="36" spans="1:57" ht="75" customHeight="1">
      <c r="A36" s="17">
        <v>2</v>
      </c>
      <c r="B36" s="18">
        <v>220029</v>
      </c>
      <c r="C36" s="17" t="s">
        <v>57</v>
      </c>
      <c r="D36" s="17" t="s">
        <v>597</v>
      </c>
      <c r="E36" s="17" t="s">
        <v>163</v>
      </c>
      <c r="F36" s="33"/>
      <c r="G36" s="17" t="s">
        <v>216</v>
      </c>
      <c r="H36" s="18" t="s">
        <v>165</v>
      </c>
      <c r="I36" s="18" t="s">
        <v>166</v>
      </c>
      <c r="J36" s="17">
        <v>2</v>
      </c>
      <c r="K36" s="55"/>
      <c r="L36" s="17" t="s">
        <v>63</v>
      </c>
      <c r="M36" s="17" t="s">
        <v>149</v>
      </c>
      <c r="N36" s="17" t="s">
        <v>278</v>
      </c>
      <c r="O36" s="28">
        <v>28454.929126290641</v>
      </c>
      <c r="P36" s="28">
        <v>34145.914951548766</v>
      </c>
      <c r="Q36" s="28">
        <v>24150</v>
      </c>
      <c r="R36" s="28">
        <v>9995.9149515487697</v>
      </c>
      <c r="S36" s="28"/>
      <c r="T36" s="28"/>
      <c r="U36" s="17" t="s">
        <v>95</v>
      </c>
      <c r="V36" s="17" t="s">
        <v>57</v>
      </c>
      <c r="W36" s="17" t="s">
        <v>85</v>
      </c>
      <c r="X36" s="20">
        <f>Y36-35</f>
        <v>44713</v>
      </c>
      <c r="Y36" s="20">
        <v>44748</v>
      </c>
      <c r="Z36" s="17"/>
      <c r="AA36" s="17"/>
      <c r="AB36" s="17"/>
      <c r="AC36" s="17"/>
      <c r="AD36" s="17" t="s">
        <v>216</v>
      </c>
      <c r="AE36" s="17" t="s">
        <v>155</v>
      </c>
      <c r="AF36" s="17">
        <v>876</v>
      </c>
      <c r="AG36" s="17" t="s">
        <v>156</v>
      </c>
      <c r="AH36" s="17">
        <v>1</v>
      </c>
      <c r="AI36" s="29" t="s">
        <v>72</v>
      </c>
      <c r="AJ36" s="17" t="s">
        <v>73</v>
      </c>
      <c r="AK36" s="20">
        <v>44768</v>
      </c>
      <c r="AL36" s="20">
        <v>44768</v>
      </c>
      <c r="AM36" s="20">
        <v>45068</v>
      </c>
      <c r="AN36" s="20">
        <v>45068</v>
      </c>
      <c r="AO36" s="17">
        <v>2022</v>
      </c>
      <c r="AP36" s="17"/>
      <c r="AQ36" s="17" t="s">
        <v>616</v>
      </c>
      <c r="AR36" s="30" t="s">
        <v>217</v>
      </c>
      <c r="AS36" s="17" t="s">
        <v>218</v>
      </c>
      <c r="AT36" s="31">
        <v>2021</v>
      </c>
      <c r="AU36" s="31">
        <v>2023</v>
      </c>
      <c r="AV36" s="23">
        <v>37.145914951548768</v>
      </c>
      <c r="AW36" s="23">
        <v>34.145914951548768</v>
      </c>
      <c r="AX36" s="23" t="s">
        <v>63</v>
      </c>
      <c r="AY36" s="32"/>
      <c r="AZ36" s="32"/>
      <c r="BA36" s="23"/>
      <c r="BB36" s="19"/>
      <c r="BC36" s="19"/>
      <c r="BD36" s="19"/>
      <c r="BE36" s="19"/>
    </row>
    <row r="37" spans="1:57" ht="75" customHeight="1">
      <c r="A37" s="17">
        <v>2</v>
      </c>
      <c r="B37" s="18">
        <v>220030</v>
      </c>
      <c r="C37" s="17" t="s">
        <v>57</v>
      </c>
      <c r="D37" s="17" t="s">
        <v>598</v>
      </c>
      <c r="E37" s="17" t="s">
        <v>163</v>
      </c>
      <c r="F37" s="33"/>
      <c r="G37" s="17" t="s">
        <v>219</v>
      </c>
      <c r="H37" s="18" t="s">
        <v>165</v>
      </c>
      <c r="I37" s="18" t="s">
        <v>166</v>
      </c>
      <c r="J37" s="17">
        <v>2</v>
      </c>
      <c r="K37" s="55"/>
      <c r="L37" s="17" t="s">
        <v>63</v>
      </c>
      <c r="M37" s="17" t="s">
        <v>149</v>
      </c>
      <c r="N37" s="17" t="s">
        <v>278</v>
      </c>
      <c r="O37" s="28">
        <v>14675.544774537524</v>
      </c>
      <c r="P37" s="28">
        <v>17610.653729445028</v>
      </c>
      <c r="Q37" s="28">
        <v>17610.653729445028</v>
      </c>
      <c r="R37" s="28"/>
      <c r="S37" s="28"/>
      <c r="T37" s="28"/>
      <c r="U37" s="17" t="s">
        <v>95</v>
      </c>
      <c r="V37" s="17" t="s">
        <v>57</v>
      </c>
      <c r="W37" s="17" t="s">
        <v>85</v>
      </c>
      <c r="X37" s="20">
        <f>Y37-35</f>
        <v>44620</v>
      </c>
      <c r="Y37" s="20">
        <v>44655</v>
      </c>
      <c r="Z37" s="17"/>
      <c r="AA37" s="17"/>
      <c r="AB37" s="17"/>
      <c r="AC37" s="17"/>
      <c r="AD37" s="17" t="s">
        <v>219</v>
      </c>
      <c r="AE37" s="17" t="s">
        <v>155</v>
      </c>
      <c r="AF37" s="17">
        <v>876</v>
      </c>
      <c r="AG37" s="17" t="s">
        <v>156</v>
      </c>
      <c r="AH37" s="17">
        <v>1</v>
      </c>
      <c r="AI37" s="29" t="s">
        <v>72</v>
      </c>
      <c r="AJ37" s="17" t="s">
        <v>73</v>
      </c>
      <c r="AK37" s="20">
        <v>44675</v>
      </c>
      <c r="AL37" s="20">
        <v>44675</v>
      </c>
      <c r="AM37" s="20" t="s">
        <v>220</v>
      </c>
      <c r="AN37" s="20" t="s">
        <v>220</v>
      </c>
      <c r="AO37" s="17">
        <v>2022</v>
      </c>
      <c r="AP37" s="17"/>
      <c r="AQ37" s="17" t="s">
        <v>616</v>
      </c>
      <c r="AR37" s="30" t="s">
        <v>221</v>
      </c>
      <c r="AS37" s="17" t="s">
        <v>222</v>
      </c>
      <c r="AT37" s="31">
        <v>2021</v>
      </c>
      <c r="AU37" s="31">
        <v>2022</v>
      </c>
      <c r="AV37" s="23">
        <v>19.810887017100285</v>
      </c>
      <c r="AW37" s="23">
        <v>17.61065372944503</v>
      </c>
      <c r="AX37" s="23" t="s">
        <v>63</v>
      </c>
      <c r="AY37" s="32"/>
      <c r="AZ37" s="32"/>
      <c r="BA37" s="23"/>
      <c r="BB37" s="19"/>
      <c r="BC37" s="19"/>
      <c r="BD37" s="19"/>
      <c r="BE37" s="19"/>
    </row>
    <row r="38" spans="1:57" ht="75" customHeight="1">
      <c r="A38" s="17">
        <v>2</v>
      </c>
      <c r="B38" s="18">
        <v>220031</v>
      </c>
      <c r="C38" s="17" t="s">
        <v>57</v>
      </c>
      <c r="D38" s="17" t="s">
        <v>597</v>
      </c>
      <c r="E38" s="17" t="s">
        <v>163</v>
      </c>
      <c r="F38" s="33"/>
      <c r="G38" s="17" t="s">
        <v>223</v>
      </c>
      <c r="H38" s="18" t="s">
        <v>165</v>
      </c>
      <c r="I38" s="18" t="s">
        <v>166</v>
      </c>
      <c r="J38" s="17">
        <v>2</v>
      </c>
      <c r="K38" s="55"/>
      <c r="L38" s="17" t="s">
        <v>63</v>
      </c>
      <c r="M38" s="17" t="s">
        <v>149</v>
      </c>
      <c r="N38" s="17" t="s">
        <v>278</v>
      </c>
      <c r="O38" s="28">
        <v>8336.0510654679019</v>
      </c>
      <c r="P38" s="28">
        <v>10003.261278561482</v>
      </c>
      <c r="Q38" s="28">
        <v>10003.261278561482</v>
      </c>
      <c r="R38" s="28"/>
      <c r="S38" s="28"/>
      <c r="T38" s="28"/>
      <c r="U38" s="17" t="s">
        <v>95</v>
      </c>
      <c r="V38" s="17" t="s">
        <v>57</v>
      </c>
      <c r="W38" s="17" t="s">
        <v>85</v>
      </c>
      <c r="X38" s="20">
        <v>44572</v>
      </c>
      <c r="Y38" s="20">
        <v>44598</v>
      </c>
      <c r="Z38" s="17"/>
      <c r="AA38" s="17"/>
      <c r="AB38" s="17"/>
      <c r="AC38" s="17"/>
      <c r="AD38" s="17" t="s">
        <v>223</v>
      </c>
      <c r="AE38" s="17" t="s">
        <v>155</v>
      </c>
      <c r="AF38" s="17">
        <v>876</v>
      </c>
      <c r="AG38" s="17" t="s">
        <v>156</v>
      </c>
      <c r="AH38" s="17">
        <v>1</v>
      </c>
      <c r="AI38" s="29" t="s">
        <v>72</v>
      </c>
      <c r="AJ38" s="17" t="s">
        <v>73</v>
      </c>
      <c r="AK38" s="20">
        <v>44618</v>
      </c>
      <c r="AL38" s="20">
        <v>44618</v>
      </c>
      <c r="AM38" s="20">
        <v>44915</v>
      </c>
      <c r="AN38" s="20">
        <v>44915</v>
      </c>
      <c r="AO38" s="17">
        <v>2022</v>
      </c>
      <c r="AP38" s="17"/>
      <c r="AQ38" s="17" t="s">
        <v>616</v>
      </c>
      <c r="AR38" s="30" t="s">
        <v>224</v>
      </c>
      <c r="AS38" s="17" t="s">
        <v>225</v>
      </c>
      <c r="AT38" s="31">
        <v>2021</v>
      </c>
      <c r="AU38" s="31">
        <v>2022</v>
      </c>
      <c r="AV38" s="23">
        <v>19.753261278561482</v>
      </c>
      <c r="AW38" s="23">
        <v>10.003261278561482</v>
      </c>
      <c r="AX38" s="23" t="s">
        <v>63</v>
      </c>
      <c r="AY38" s="32"/>
      <c r="AZ38" s="32"/>
      <c r="BA38" s="23"/>
      <c r="BB38" s="19"/>
      <c r="BC38" s="19"/>
      <c r="BD38" s="19"/>
      <c r="BE38" s="19"/>
    </row>
    <row r="39" spans="1:57" ht="75" customHeight="1">
      <c r="A39" s="17">
        <v>2</v>
      </c>
      <c r="B39" s="18">
        <v>220032</v>
      </c>
      <c r="C39" s="17" t="s">
        <v>57</v>
      </c>
      <c r="D39" s="17" t="s">
        <v>597</v>
      </c>
      <c r="E39" s="17" t="s">
        <v>163</v>
      </c>
      <c r="F39" s="33"/>
      <c r="G39" s="17" t="s">
        <v>226</v>
      </c>
      <c r="H39" s="18" t="s">
        <v>165</v>
      </c>
      <c r="I39" s="18" t="s">
        <v>166</v>
      </c>
      <c r="J39" s="17">
        <v>2</v>
      </c>
      <c r="K39" s="55"/>
      <c r="L39" s="17" t="s">
        <v>63</v>
      </c>
      <c r="M39" s="17" t="s">
        <v>149</v>
      </c>
      <c r="N39" s="17" t="s">
        <v>278</v>
      </c>
      <c r="O39" s="28">
        <v>19618.005429189485</v>
      </c>
      <c r="P39" s="28">
        <v>23541.606515027379</v>
      </c>
      <c r="Q39" s="28">
        <v>23541.606515027379</v>
      </c>
      <c r="R39" s="28"/>
      <c r="S39" s="28"/>
      <c r="T39" s="28"/>
      <c r="U39" s="17" t="s">
        <v>95</v>
      </c>
      <c r="V39" s="17" t="s">
        <v>57</v>
      </c>
      <c r="W39" s="17" t="s">
        <v>85</v>
      </c>
      <c r="X39" s="20">
        <v>44572</v>
      </c>
      <c r="Y39" s="20">
        <v>44598</v>
      </c>
      <c r="Z39" s="17"/>
      <c r="AA39" s="17"/>
      <c r="AB39" s="17"/>
      <c r="AC39" s="17"/>
      <c r="AD39" s="17" t="s">
        <v>226</v>
      </c>
      <c r="AE39" s="17" t="s">
        <v>155</v>
      </c>
      <c r="AF39" s="17">
        <v>876</v>
      </c>
      <c r="AG39" s="17" t="s">
        <v>156</v>
      </c>
      <c r="AH39" s="17">
        <v>1</v>
      </c>
      <c r="AI39" s="29" t="s">
        <v>72</v>
      </c>
      <c r="AJ39" s="17" t="s">
        <v>73</v>
      </c>
      <c r="AK39" s="20">
        <v>44618</v>
      </c>
      <c r="AL39" s="20">
        <v>44618</v>
      </c>
      <c r="AM39" s="20">
        <v>44885</v>
      </c>
      <c r="AN39" s="20">
        <v>44885</v>
      </c>
      <c r="AO39" s="17">
        <v>2022</v>
      </c>
      <c r="AP39" s="17"/>
      <c r="AQ39" s="17" t="s">
        <v>616</v>
      </c>
      <c r="AR39" s="30" t="s">
        <v>227</v>
      </c>
      <c r="AS39" s="17" t="s">
        <v>228</v>
      </c>
      <c r="AT39" s="31">
        <v>2021</v>
      </c>
      <c r="AU39" s="31">
        <v>2022</v>
      </c>
      <c r="AV39" s="23">
        <v>26.041606515027379</v>
      </c>
      <c r="AW39" s="23">
        <v>23.541606515027379</v>
      </c>
      <c r="AX39" s="23" t="s">
        <v>63</v>
      </c>
      <c r="AY39" s="32"/>
      <c r="AZ39" s="32"/>
      <c r="BA39" s="23"/>
      <c r="BB39" s="19"/>
      <c r="BC39" s="19"/>
      <c r="BD39" s="19"/>
      <c r="BE39" s="19"/>
    </row>
    <row r="40" spans="1:57" ht="75" customHeight="1">
      <c r="A40" s="17">
        <v>2</v>
      </c>
      <c r="B40" s="18">
        <v>220033</v>
      </c>
      <c r="C40" s="17" t="s">
        <v>57</v>
      </c>
      <c r="D40" s="17" t="s">
        <v>600</v>
      </c>
      <c r="E40" s="17" t="s">
        <v>163</v>
      </c>
      <c r="F40" s="33"/>
      <c r="G40" s="17" t="s">
        <v>229</v>
      </c>
      <c r="H40" s="18" t="s">
        <v>165</v>
      </c>
      <c r="I40" s="18" t="s">
        <v>166</v>
      </c>
      <c r="J40" s="17">
        <v>2</v>
      </c>
      <c r="K40" s="55"/>
      <c r="L40" s="17" t="s">
        <v>63</v>
      </c>
      <c r="M40" s="17" t="s">
        <v>149</v>
      </c>
      <c r="N40" s="17" t="s">
        <v>278</v>
      </c>
      <c r="O40" s="28">
        <v>8237.3074388069817</v>
      </c>
      <c r="P40" s="28">
        <v>9884.7689265683766</v>
      </c>
      <c r="Q40" s="28">
        <v>9884.7689265683766</v>
      </c>
      <c r="R40" s="28"/>
      <c r="S40" s="28"/>
      <c r="T40" s="28"/>
      <c r="U40" s="17" t="s">
        <v>95</v>
      </c>
      <c r="V40" s="17" t="s">
        <v>57</v>
      </c>
      <c r="W40" s="17" t="s">
        <v>85</v>
      </c>
      <c r="X40" s="20">
        <f t="shared" ref="X40:X60" si="2">Y40-35</f>
        <v>44627</v>
      </c>
      <c r="Y40" s="20">
        <v>44662</v>
      </c>
      <c r="Z40" s="17"/>
      <c r="AA40" s="17"/>
      <c r="AB40" s="17"/>
      <c r="AC40" s="17"/>
      <c r="AD40" s="17" t="s">
        <v>229</v>
      </c>
      <c r="AE40" s="17" t="s">
        <v>155</v>
      </c>
      <c r="AF40" s="17">
        <v>876</v>
      </c>
      <c r="AG40" s="17" t="s">
        <v>156</v>
      </c>
      <c r="AH40" s="17">
        <v>1</v>
      </c>
      <c r="AI40" s="29" t="s">
        <v>72</v>
      </c>
      <c r="AJ40" s="17" t="s">
        <v>73</v>
      </c>
      <c r="AK40" s="20">
        <v>44682</v>
      </c>
      <c r="AL40" s="20">
        <v>44682</v>
      </c>
      <c r="AM40" s="58">
        <v>44885</v>
      </c>
      <c r="AN40" s="20">
        <v>44885</v>
      </c>
      <c r="AO40" s="17">
        <v>2022</v>
      </c>
      <c r="AP40" s="17"/>
      <c r="AQ40" s="17" t="s">
        <v>616</v>
      </c>
      <c r="AR40" s="30" t="s">
        <v>230</v>
      </c>
      <c r="AS40" s="17" t="s">
        <v>231</v>
      </c>
      <c r="AT40" s="31">
        <v>2021</v>
      </c>
      <c r="AU40" s="31">
        <v>2022</v>
      </c>
      <c r="AV40" s="23">
        <v>18.884768926568377</v>
      </c>
      <c r="AW40" s="23">
        <v>9.8847689265683769</v>
      </c>
      <c r="AX40" s="23" t="s">
        <v>63</v>
      </c>
      <c r="AY40" s="32"/>
      <c r="AZ40" s="32"/>
      <c r="BA40" s="23"/>
      <c r="BB40" s="19"/>
      <c r="BC40" s="19"/>
      <c r="BD40" s="19"/>
      <c r="BE40" s="19"/>
    </row>
    <row r="41" spans="1:57" ht="75" customHeight="1">
      <c r="A41" s="17">
        <v>2</v>
      </c>
      <c r="B41" s="18">
        <v>220034</v>
      </c>
      <c r="C41" s="17" t="s">
        <v>57</v>
      </c>
      <c r="D41" s="17" t="s">
        <v>598</v>
      </c>
      <c r="E41" s="17" t="s">
        <v>163</v>
      </c>
      <c r="F41" s="33"/>
      <c r="G41" s="17" t="s">
        <v>232</v>
      </c>
      <c r="H41" s="18" t="s">
        <v>165</v>
      </c>
      <c r="I41" s="18" t="s">
        <v>166</v>
      </c>
      <c r="J41" s="17">
        <v>2</v>
      </c>
      <c r="K41" s="55"/>
      <c r="L41" s="17" t="s">
        <v>63</v>
      </c>
      <c r="M41" s="17" t="s">
        <v>149</v>
      </c>
      <c r="N41" s="17" t="s">
        <v>278</v>
      </c>
      <c r="O41" s="28">
        <v>30819.060485442256</v>
      </c>
      <c r="P41" s="28">
        <v>36982.872582530705</v>
      </c>
      <c r="Q41" s="28">
        <v>36982.872582530705</v>
      </c>
      <c r="R41" s="28"/>
      <c r="S41" s="28"/>
      <c r="T41" s="28"/>
      <c r="U41" s="17" t="s">
        <v>95</v>
      </c>
      <c r="V41" s="17" t="s">
        <v>57</v>
      </c>
      <c r="W41" s="17" t="s">
        <v>85</v>
      </c>
      <c r="X41" s="20">
        <f t="shared" si="2"/>
        <v>44581</v>
      </c>
      <c r="Y41" s="20">
        <v>44616</v>
      </c>
      <c r="Z41" s="17"/>
      <c r="AA41" s="17"/>
      <c r="AB41" s="17"/>
      <c r="AC41" s="17"/>
      <c r="AD41" s="17" t="s">
        <v>232</v>
      </c>
      <c r="AE41" s="17" t="s">
        <v>155</v>
      </c>
      <c r="AF41" s="17">
        <v>876</v>
      </c>
      <c r="AG41" s="17" t="s">
        <v>156</v>
      </c>
      <c r="AH41" s="17">
        <v>1</v>
      </c>
      <c r="AI41" s="29" t="s">
        <v>72</v>
      </c>
      <c r="AJ41" s="17" t="s">
        <v>73</v>
      </c>
      <c r="AK41" s="20">
        <v>44636</v>
      </c>
      <c r="AL41" s="20">
        <v>44636</v>
      </c>
      <c r="AM41" s="58">
        <v>44893</v>
      </c>
      <c r="AN41" s="20">
        <v>44893</v>
      </c>
      <c r="AO41" s="17">
        <v>2022</v>
      </c>
      <c r="AP41" s="17"/>
      <c r="AQ41" s="17" t="s">
        <v>616</v>
      </c>
      <c r="AR41" s="30" t="s">
        <v>233</v>
      </c>
      <c r="AS41" s="17" t="s">
        <v>234</v>
      </c>
      <c r="AT41" s="31">
        <v>2021</v>
      </c>
      <c r="AU41" s="31">
        <v>2022</v>
      </c>
      <c r="AV41" s="23">
        <v>39.982872582530696</v>
      </c>
      <c r="AW41" s="23">
        <v>36.982872582530703</v>
      </c>
      <c r="AX41" s="23" t="s">
        <v>63</v>
      </c>
      <c r="AY41" s="32"/>
      <c r="AZ41" s="32"/>
      <c r="BA41" s="23"/>
      <c r="BB41" s="19"/>
      <c r="BC41" s="19"/>
      <c r="BD41" s="19"/>
      <c r="BE41" s="19"/>
    </row>
    <row r="42" spans="1:57" ht="75" customHeight="1">
      <c r="A42" s="17">
        <v>2</v>
      </c>
      <c r="B42" s="18">
        <v>220035</v>
      </c>
      <c r="C42" s="17" t="s">
        <v>57</v>
      </c>
      <c r="D42" s="17" t="s">
        <v>599</v>
      </c>
      <c r="E42" s="17" t="s">
        <v>163</v>
      </c>
      <c r="F42" s="33"/>
      <c r="G42" s="17" t="s">
        <v>235</v>
      </c>
      <c r="H42" s="18" t="s">
        <v>165</v>
      </c>
      <c r="I42" s="18" t="s">
        <v>166</v>
      </c>
      <c r="J42" s="17">
        <v>2</v>
      </c>
      <c r="K42" s="55"/>
      <c r="L42" s="17" t="s">
        <v>63</v>
      </c>
      <c r="M42" s="17" t="s">
        <v>149</v>
      </c>
      <c r="N42" s="17" t="s">
        <v>278</v>
      </c>
      <c r="O42" s="28">
        <v>3972.4604526952567</v>
      </c>
      <c r="P42" s="28">
        <v>4766.952543234308</v>
      </c>
      <c r="Q42" s="28">
        <v>4766.952543234308</v>
      </c>
      <c r="R42" s="28"/>
      <c r="S42" s="28"/>
      <c r="T42" s="28"/>
      <c r="U42" s="17" t="s">
        <v>95</v>
      </c>
      <c r="V42" s="17" t="s">
        <v>57</v>
      </c>
      <c r="W42" s="17" t="s">
        <v>85</v>
      </c>
      <c r="X42" s="20">
        <f t="shared" si="2"/>
        <v>44581</v>
      </c>
      <c r="Y42" s="20">
        <v>44616</v>
      </c>
      <c r="Z42" s="17"/>
      <c r="AA42" s="17"/>
      <c r="AB42" s="17"/>
      <c r="AC42" s="17"/>
      <c r="AD42" s="17" t="s">
        <v>235</v>
      </c>
      <c r="AE42" s="17" t="s">
        <v>155</v>
      </c>
      <c r="AF42" s="17">
        <v>876</v>
      </c>
      <c r="AG42" s="17" t="s">
        <v>156</v>
      </c>
      <c r="AH42" s="17">
        <v>1</v>
      </c>
      <c r="AI42" s="21">
        <v>79000000000</v>
      </c>
      <c r="AJ42" s="17" t="s">
        <v>170</v>
      </c>
      <c r="AK42" s="20">
        <v>44636</v>
      </c>
      <c r="AL42" s="20">
        <v>44636</v>
      </c>
      <c r="AM42" s="58">
        <v>44893</v>
      </c>
      <c r="AN42" s="20">
        <v>44893</v>
      </c>
      <c r="AO42" s="17">
        <v>2022</v>
      </c>
      <c r="AP42" s="17"/>
      <c r="AQ42" s="17" t="s">
        <v>616</v>
      </c>
      <c r="AR42" s="30" t="s">
        <v>236</v>
      </c>
      <c r="AS42" s="17" t="s">
        <v>237</v>
      </c>
      <c r="AT42" s="31">
        <v>2021</v>
      </c>
      <c r="AU42" s="31">
        <v>2022</v>
      </c>
      <c r="AV42" s="23">
        <v>5.9648512834077794</v>
      </c>
      <c r="AW42" s="23">
        <v>4.7669525432343081</v>
      </c>
      <c r="AX42" s="23" t="s">
        <v>63</v>
      </c>
      <c r="AY42" s="32"/>
      <c r="AZ42" s="32"/>
      <c r="BA42" s="23"/>
      <c r="BB42" s="19"/>
      <c r="BC42" s="19"/>
      <c r="BD42" s="19"/>
      <c r="BE42" s="19"/>
    </row>
    <row r="43" spans="1:57" ht="75" customHeight="1">
      <c r="A43" s="17">
        <v>2</v>
      </c>
      <c r="B43" s="18">
        <v>220036</v>
      </c>
      <c r="C43" s="17" t="s">
        <v>57</v>
      </c>
      <c r="D43" s="17" t="s">
        <v>601</v>
      </c>
      <c r="E43" s="17" t="s">
        <v>163</v>
      </c>
      <c r="F43" s="33"/>
      <c r="G43" s="17" t="s">
        <v>238</v>
      </c>
      <c r="H43" s="18" t="s">
        <v>165</v>
      </c>
      <c r="I43" s="18" t="s">
        <v>166</v>
      </c>
      <c r="J43" s="17">
        <v>2</v>
      </c>
      <c r="K43" s="55"/>
      <c r="L43" s="17" t="s">
        <v>63</v>
      </c>
      <c r="M43" s="17" t="s">
        <v>149</v>
      </c>
      <c r="N43" s="17" t="s">
        <v>278</v>
      </c>
      <c r="O43" s="28">
        <v>60047.004030628173</v>
      </c>
      <c r="P43" s="28">
        <v>72056.404836753805</v>
      </c>
      <c r="Q43" s="28">
        <v>38301</v>
      </c>
      <c r="R43" s="28">
        <v>33755.404836753798</v>
      </c>
      <c r="S43" s="28"/>
      <c r="T43" s="28"/>
      <c r="U43" s="17" t="s">
        <v>95</v>
      </c>
      <c r="V43" s="17" t="s">
        <v>57</v>
      </c>
      <c r="W43" s="17" t="s">
        <v>85</v>
      </c>
      <c r="X43" s="20">
        <f t="shared" si="2"/>
        <v>44714</v>
      </c>
      <c r="Y43" s="20">
        <v>44749</v>
      </c>
      <c r="Z43" s="17"/>
      <c r="AA43" s="17"/>
      <c r="AB43" s="17"/>
      <c r="AC43" s="17"/>
      <c r="AD43" s="17" t="s">
        <v>238</v>
      </c>
      <c r="AE43" s="17" t="s">
        <v>155</v>
      </c>
      <c r="AF43" s="17">
        <v>876</v>
      </c>
      <c r="AG43" s="17" t="s">
        <v>156</v>
      </c>
      <c r="AH43" s="17">
        <v>1</v>
      </c>
      <c r="AI43" s="29" t="s">
        <v>72</v>
      </c>
      <c r="AJ43" s="17" t="s">
        <v>73</v>
      </c>
      <c r="AK43" s="20">
        <v>44769</v>
      </c>
      <c r="AL43" s="20">
        <v>44769</v>
      </c>
      <c r="AM43" s="58">
        <v>45194</v>
      </c>
      <c r="AN43" s="20">
        <v>45194</v>
      </c>
      <c r="AO43" s="17">
        <v>2022</v>
      </c>
      <c r="AP43" s="17"/>
      <c r="AQ43" s="17" t="s">
        <v>616</v>
      </c>
      <c r="AR43" s="30" t="s">
        <v>239</v>
      </c>
      <c r="AS43" s="17" t="s">
        <v>240</v>
      </c>
      <c r="AT43" s="31">
        <v>2020</v>
      </c>
      <c r="AU43" s="31">
        <v>2023</v>
      </c>
      <c r="AV43" s="23">
        <v>75.755404836753755</v>
      </c>
      <c r="AW43" s="23">
        <v>72.056404836753799</v>
      </c>
      <c r="AX43" s="23" t="s">
        <v>63</v>
      </c>
      <c r="AY43" s="32"/>
      <c r="AZ43" s="32"/>
      <c r="BA43" s="23"/>
      <c r="BB43" s="19"/>
      <c r="BC43" s="19"/>
      <c r="BD43" s="19"/>
      <c r="BE43" s="19"/>
    </row>
    <row r="44" spans="1:57" ht="75" customHeight="1">
      <c r="A44" s="17">
        <v>2</v>
      </c>
      <c r="B44" s="18">
        <v>220037</v>
      </c>
      <c r="C44" s="17" t="s">
        <v>57</v>
      </c>
      <c r="D44" s="17" t="s">
        <v>600</v>
      </c>
      <c r="E44" s="17" t="s">
        <v>163</v>
      </c>
      <c r="F44" s="33"/>
      <c r="G44" s="17" t="s">
        <v>241</v>
      </c>
      <c r="H44" s="18" t="s">
        <v>165</v>
      </c>
      <c r="I44" s="18" t="s">
        <v>166</v>
      </c>
      <c r="J44" s="17">
        <v>2</v>
      </c>
      <c r="K44" s="55"/>
      <c r="L44" s="17" t="s">
        <v>63</v>
      </c>
      <c r="M44" s="17" t="s">
        <v>149</v>
      </c>
      <c r="N44" s="17" t="s">
        <v>278</v>
      </c>
      <c r="O44" s="28">
        <v>195451.89096152104</v>
      </c>
      <c r="P44" s="28">
        <v>234542.26915382524</v>
      </c>
      <c r="Q44" s="28">
        <v>120000</v>
      </c>
      <c r="R44" s="28">
        <v>114542.26915382523</v>
      </c>
      <c r="S44" s="28"/>
      <c r="T44" s="28"/>
      <c r="U44" s="17" t="s">
        <v>95</v>
      </c>
      <c r="V44" s="17" t="s">
        <v>57</v>
      </c>
      <c r="W44" s="17" t="s">
        <v>85</v>
      </c>
      <c r="X44" s="20">
        <f t="shared" si="2"/>
        <v>44714</v>
      </c>
      <c r="Y44" s="20">
        <v>44749</v>
      </c>
      <c r="Z44" s="17"/>
      <c r="AA44" s="17"/>
      <c r="AB44" s="17"/>
      <c r="AC44" s="17"/>
      <c r="AD44" s="17" t="s">
        <v>241</v>
      </c>
      <c r="AE44" s="17" t="s">
        <v>155</v>
      </c>
      <c r="AF44" s="17">
        <v>876</v>
      </c>
      <c r="AG44" s="17" t="s">
        <v>156</v>
      </c>
      <c r="AH44" s="17">
        <v>1</v>
      </c>
      <c r="AI44" s="29" t="s">
        <v>72</v>
      </c>
      <c r="AJ44" s="17" t="s">
        <v>73</v>
      </c>
      <c r="AK44" s="20">
        <v>44769</v>
      </c>
      <c r="AL44" s="20">
        <v>44769</v>
      </c>
      <c r="AM44" s="58">
        <v>45194</v>
      </c>
      <c r="AN44" s="20">
        <v>45194</v>
      </c>
      <c r="AO44" s="17">
        <v>2022</v>
      </c>
      <c r="AP44" s="17"/>
      <c r="AQ44" s="17" t="s">
        <v>616</v>
      </c>
      <c r="AR44" s="30" t="s">
        <v>242</v>
      </c>
      <c r="AS44" s="17" t="s">
        <v>243</v>
      </c>
      <c r="AT44" s="31">
        <v>2020</v>
      </c>
      <c r="AU44" s="31">
        <v>2023</v>
      </c>
      <c r="AV44" s="23">
        <v>245.84226915382524</v>
      </c>
      <c r="AW44" s="23">
        <v>234.54226915382523</v>
      </c>
      <c r="AX44" s="23" t="s">
        <v>63</v>
      </c>
      <c r="AY44" s="32"/>
      <c r="AZ44" s="32"/>
      <c r="BA44" s="23"/>
      <c r="BB44" s="19"/>
      <c r="BC44" s="19"/>
      <c r="BD44" s="19"/>
      <c r="BE44" s="19"/>
    </row>
    <row r="45" spans="1:57" ht="75" customHeight="1">
      <c r="A45" s="17">
        <v>2</v>
      </c>
      <c r="B45" s="18">
        <v>220038</v>
      </c>
      <c r="C45" s="17" t="s">
        <v>57</v>
      </c>
      <c r="D45" s="17" t="s">
        <v>598</v>
      </c>
      <c r="E45" s="17" t="s">
        <v>163</v>
      </c>
      <c r="F45" s="33"/>
      <c r="G45" s="17" t="s">
        <v>265</v>
      </c>
      <c r="H45" s="18" t="s">
        <v>165</v>
      </c>
      <c r="I45" s="18" t="s">
        <v>166</v>
      </c>
      <c r="J45" s="17">
        <v>2</v>
      </c>
      <c r="K45" s="55"/>
      <c r="L45" s="17" t="s">
        <v>63</v>
      </c>
      <c r="M45" s="17" t="s">
        <v>167</v>
      </c>
      <c r="N45" s="17" t="s">
        <v>278</v>
      </c>
      <c r="O45" s="28">
        <v>379515.25784999999</v>
      </c>
      <c r="P45" s="28">
        <v>455418.30942000001</v>
      </c>
      <c r="Q45" s="28">
        <v>132878.239761064</v>
      </c>
      <c r="R45" s="28">
        <v>322540.069658936</v>
      </c>
      <c r="S45" s="28"/>
      <c r="T45" s="28"/>
      <c r="U45" s="17" t="s">
        <v>95</v>
      </c>
      <c r="V45" s="17" t="s">
        <v>57</v>
      </c>
      <c r="W45" s="17" t="s">
        <v>85</v>
      </c>
      <c r="X45" s="20">
        <f t="shared" si="2"/>
        <v>44778</v>
      </c>
      <c r="Y45" s="20">
        <v>44813</v>
      </c>
      <c r="Z45" s="17"/>
      <c r="AA45" s="17"/>
      <c r="AB45" s="17"/>
      <c r="AC45" s="17"/>
      <c r="AD45" s="17" t="s">
        <v>265</v>
      </c>
      <c r="AE45" s="17" t="s">
        <v>155</v>
      </c>
      <c r="AF45" s="17">
        <v>876</v>
      </c>
      <c r="AG45" s="17" t="s">
        <v>156</v>
      </c>
      <c r="AH45" s="17">
        <v>1</v>
      </c>
      <c r="AI45" s="29" t="s">
        <v>72</v>
      </c>
      <c r="AJ45" s="17" t="s">
        <v>73</v>
      </c>
      <c r="AK45" s="20">
        <v>44833</v>
      </c>
      <c r="AL45" s="20">
        <v>44833</v>
      </c>
      <c r="AM45" s="58">
        <v>45265</v>
      </c>
      <c r="AN45" s="20">
        <v>45265</v>
      </c>
      <c r="AO45" s="17">
        <v>2022</v>
      </c>
      <c r="AP45" s="17"/>
      <c r="AQ45" s="17" t="s">
        <v>616</v>
      </c>
      <c r="AR45" s="30" t="s">
        <v>266</v>
      </c>
      <c r="AS45" s="17" t="s">
        <v>267</v>
      </c>
      <c r="AT45" s="31">
        <v>2020</v>
      </c>
      <c r="AU45" s="31">
        <v>2023</v>
      </c>
      <c r="AV45" s="23">
        <v>482.41830941999996</v>
      </c>
      <c r="AW45" s="23">
        <v>482.41830942000001</v>
      </c>
      <c r="AX45" s="23" t="s">
        <v>63</v>
      </c>
      <c r="AY45" s="32"/>
      <c r="AZ45" s="32"/>
      <c r="BA45" s="23"/>
      <c r="BB45" s="19"/>
      <c r="BC45" s="19"/>
      <c r="BD45" s="19"/>
      <c r="BE45" s="19"/>
    </row>
    <row r="46" spans="1:57" ht="75" customHeight="1">
      <c r="A46" s="17">
        <v>2</v>
      </c>
      <c r="B46" s="18">
        <v>220039</v>
      </c>
      <c r="C46" s="17" t="s">
        <v>57</v>
      </c>
      <c r="D46" s="17" t="s">
        <v>604</v>
      </c>
      <c r="E46" s="17" t="s">
        <v>163</v>
      </c>
      <c r="F46" s="33"/>
      <c r="G46" s="17" t="s">
        <v>268</v>
      </c>
      <c r="H46" s="18" t="s">
        <v>165</v>
      </c>
      <c r="I46" s="18" t="s">
        <v>166</v>
      </c>
      <c r="J46" s="17">
        <v>2</v>
      </c>
      <c r="K46" s="55"/>
      <c r="L46" s="17" t="s">
        <v>63</v>
      </c>
      <c r="M46" s="17" t="s">
        <v>149</v>
      </c>
      <c r="N46" s="17" t="s">
        <v>278</v>
      </c>
      <c r="O46" s="28">
        <v>3599.5084745762733</v>
      </c>
      <c r="P46" s="28">
        <v>4319.410169491528</v>
      </c>
      <c r="Q46" s="28">
        <v>4319.410169491528</v>
      </c>
      <c r="R46" s="28"/>
      <c r="S46" s="28"/>
      <c r="T46" s="28"/>
      <c r="U46" s="17" t="s">
        <v>95</v>
      </c>
      <c r="V46" s="17" t="s">
        <v>57</v>
      </c>
      <c r="W46" s="17" t="s">
        <v>85</v>
      </c>
      <c r="X46" s="20">
        <f t="shared" si="2"/>
        <v>44707</v>
      </c>
      <c r="Y46" s="20">
        <v>44742</v>
      </c>
      <c r="Z46" s="17"/>
      <c r="AA46" s="17"/>
      <c r="AB46" s="17"/>
      <c r="AC46" s="17"/>
      <c r="AD46" s="17" t="s">
        <v>268</v>
      </c>
      <c r="AE46" s="17" t="s">
        <v>155</v>
      </c>
      <c r="AF46" s="17">
        <v>876</v>
      </c>
      <c r="AG46" s="17" t="s">
        <v>156</v>
      </c>
      <c r="AH46" s="17">
        <v>1</v>
      </c>
      <c r="AI46" s="29" t="s">
        <v>72</v>
      </c>
      <c r="AJ46" s="17" t="s">
        <v>73</v>
      </c>
      <c r="AK46" s="20">
        <v>44762</v>
      </c>
      <c r="AL46" s="20">
        <v>44762</v>
      </c>
      <c r="AM46" s="58">
        <v>44900</v>
      </c>
      <c r="AN46" s="20">
        <v>44900</v>
      </c>
      <c r="AO46" s="17">
        <v>2022</v>
      </c>
      <c r="AP46" s="17"/>
      <c r="AQ46" s="17" t="s">
        <v>616</v>
      </c>
      <c r="AR46" s="30" t="s">
        <v>269</v>
      </c>
      <c r="AS46" s="17" t="s">
        <v>270</v>
      </c>
      <c r="AT46" s="31">
        <v>2021</v>
      </c>
      <c r="AU46" s="31">
        <v>2022</v>
      </c>
      <c r="AV46" s="23">
        <v>4.536894915254237</v>
      </c>
      <c r="AW46" s="23">
        <v>4.5368949152542397</v>
      </c>
      <c r="AX46" s="23" t="s">
        <v>63</v>
      </c>
      <c r="AY46" s="32"/>
      <c r="AZ46" s="32"/>
      <c r="BA46" s="23"/>
      <c r="BB46" s="19"/>
      <c r="BC46" s="19"/>
      <c r="BD46" s="19"/>
      <c r="BE46" s="19"/>
    </row>
    <row r="47" spans="1:57" ht="75" customHeight="1">
      <c r="A47" s="17">
        <v>2</v>
      </c>
      <c r="B47" s="18">
        <v>220040</v>
      </c>
      <c r="C47" s="17" t="s">
        <v>57</v>
      </c>
      <c r="D47" s="17" t="s">
        <v>597</v>
      </c>
      <c r="E47" s="17" t="s">
        <v>163</v>
      </c>
      <c r="F47" s="33"/>
      <c r="G47" s="17" t="s">
        <v>274</v>
      </c>
      <c r="H47" s="18" t="s">
        <v>165</v>
      </c>
      <c r="I47" s="18" t="s">
        <v>166</v>
      </c>
      <c r="J47" s="17">
        <v>2</v>
      </c>
      <c r="K47" s="55"/>
      <c r="L47" s="17" t="s">
        <v>63</v>
      </c>
      <c r="M47" s="17" t="s">
        <v>149</v>
      </c>
      <c r="N47" s="17" t="s">
        <v>278</v>
      </c>
      <c r="O47" s="28">
        <v>19997.40066434125</v>
      </c>
      <c r="P47" s="28">
        <v>23996.880797209498</v>
      </c>
      <c r="Q47" s="28">
        <v>23996.880797209498</v>
      </c>
      <c r="R47" s="28"/>
      <c r="S47" s="28"/>
      <c r="T47" s="28"/>
      <c r="U47" s="17" t="s">
        <v>95</v>
      </c>
      <c r="V47" s="17" t="s">
        <v>57</v>
      </c>
      <c r="W47" s="17" t="s">
        <v>85</v>
      </c>
      <c r="X47" s="20">
        <v>44572</v>
      </c>
      <c r="Y47" s="20">
        <v>44600</v>
      </c>
      <c r="Z47" s="17"/>
      <c r="AA47" s="17"/>
      <c r="AB47" s="17"/>
      <c r="AC47" s="17"/>
      <c r="AD47" s="17" t="s">
        <v>274</v>
      </c>
      <c r="AE47" s="17" t="s">
        <v>155</v>
      </c>
      <c r="AF47" s="17">
        <v>876</v>
      </c>
      <c r="AG47" s="17" t="s">
        <v>156</v>
      </c>
      <c r="AH47" s="17">
        <v>1</v>
      </c>
      <c r="AI47" s="29" t="s">
        <v>72</v>
      </c>
      <c r="AJ47" s="17" t="s">
        <v>73</v>
      </c>
      <c r="AK47" s="20">
        <v>44620</v>
      </c>
      <c r="AL47" s="20">
        <v>44620</v>
      </c>
      <c r="AM47" s="58">
        <v>44742</v>
      </c>
      <c r="AN47" s="20">
        <v>44742</v>
      </c>
      <c r="AO47" s="17">
        <v>2022</v>
      </c>
      <c r="AP47" s="17"/>
      <c r="AQ47" s="17" t="s">
        <v>616</v>
      </c>
      <c r="AR47" s="30" t="s">
        <v>275</v>
      </c>
      <c r="AS47" s="17" t="s">
        <v>276</v>
      </c>
      <c r="AT47" s="31">
        <v>2020</v>
      </c>
      <c r="AU47" s="31">
        <v>2022</v>
      </c>
      <c r="AV47" s="23">
        <v>29.196880797209495</v>
      </c>
      <c r="AW47" s="23">
        <v>23.996880797209499</v>
      </c>
      <c r="AX47" s="23" t="s">
        <v>63</v>
      </c>
      <c r="AY47" s="32"/>
      <c r="AZ47" s="32"/>
      <c r="BA47" s="23"/>
      <c r="BB47" s="19"/>
      <c r="BC47" s="19"/>
      <c r="BD47" s="19"/>
      <c r="BE47" s="19"/>
    </row>
    <row r="48" spans="1:57" ht="75" customHeight="1">
      <c r="A48" s="17">
        <v>2</v>
      </c>
      <c r="B48" s="18">
        <v>220041</v>
      </c>
      <c r="C48" s="17" t="s">
        <v>57</v>
      </c>
      <c r="D48" s="17" t="s">
        <v>597</v>
      </c>
      <c r="E48" s="17" t="s">
        <v>163</v>
      </c>
      <c r="F48" s="33"/>
      <c r="G48" s="17" t="s">
        <v>277</v>
      </c>
      <c r="H48" s="18" t="s">
        <v>165</v>
      </c>
      <c r="I48" s="18" t="s">
        <v>166</v>
      </c>
      <c r="J48" s="17">
        <v>2</v>
      </c>
      <c r="K48" s="55"/>
      <c r="L48" s="17" t="s">
        <v>63</v>
      </c>
      <c r="M48" s="17" t="s">
        <v>149</v>
      </c>
      <c r="N48" s="17" t="s">
        <v>278</v>
      </c>
      <c r="O48" s="28">
        <v>10829.864960000003</v>
      </c>
      <c r="P48" s="28">
        <v>12995.837952000002</v>
      </c>
      <c r="Q48" s="28">
        <v>12995.837952</v>
      </c>
      <c r="R48" s="28"/>
      <c r="S48" s="28"/>
      <c r="T48" s="28"/>
      <c r="U48" s="17" t="s">
        <v>95</v>
      </c>
      <c r="V48" s="17" t="s">
        <v>57</v>
      </c>
      <c r="W48" s="17" t="s">
        <v>85</v>
      </c>
      <c r="X48" s="20">
        <v>44572</v>
      </c>
      <c r="Y48" s="20">
        <v>44598</v>
      </c>
      <c r="Z48" s="17"/>
      <c r="AA48" s="17"/>
      <c r="AB48" s="17"/>
      <c r="AC48" s="17"/>
      <c r="AD48" s="17" t="s">
        <v>277</v>
      </c>
      <c r="AE48" s="17" t="s">
        <v>155</v>
      </c>
      <c r="AF48" s="17">
        <v>876</v>
      </c>
      <c r="AG48" s="17" t="s">
        <v>156</v>
      </c>
      <c r="AH48" s="17">
        <v>1</v>
      </c>
      <c r="AI48" s="29" t="s">
        <v>72</v>
      </c>
      <c r="AJ48" s="17" t="s">
        <v>73</v>
      </c>
      <c r="AK48" s="20">
        <v>44618</v>
      </c>
      <c r="AL48" s="20">
        <v>44618</v>
      </c>
      <c r="AM48" s="58">
        <v>44742</v>
      </c>
      <c r="AN48" s="20">
        <v>44742</v>
      </c>
      <c r="AO48" s="17">
        <v>2022</v>
      </c>
      <c r="AP48" s="17"/>
      <c r="AQ48" s="17" t="s">
        <v>616</v>
      </c>
      <c r="AR48" s="30" t="s">
        <v>279</v>
      </c>
      <c r="AS48" s="17" t="s">
        <v>280</v>
      </c>
      <c r="AT48" s="31">
        <v>2021</v>
      </c>
      <c r="AU48" s="31">
        <v>2022</v>
      </c>
      <c r="AV48" s="23">
        <v>16.541561952000002</v>
      </c>
      <c r="AW48" s="23">
        <v>12.995837952000002</v>
      </c>
      <c r="AX48" s="23" t="s">
        <v>63</v>
      </c>
      <c r="AY48" s="32"/>
      <c r="AZ48" s="32"/>
      <c r="BA48" s="23"/>
      <c r="BB48" s="19"/>
      <c r="BC48" s="19"/>
      <c r="BD48" s="19"/>
      <c r="BE48" s="19"/>
    </row>
    <row r="49" spans="1:57" ht="75" customHeight="1">
      <c r="A49" s="17">
        <v>2</v>
      </c>
      <c r="B49" s="18">
        <v>220042</v>
      </c>
      <c r="C49" s="17" t="s">
        <v>57</v>
      </c>
      <c r="D49" s="17" t="s">
        <v>603</v>
      </c>
      <c r="E49" s="17" t="s">
        <v>151</v>
      </c>
      <c r="F49" s="33"/>
      <c r="G49" s="60" t="s">
        <v>281</v>
      </c>
      <c r="H49" s="79" t="s">
        <v>153</v>
      </c>
      <c r="I49" s="18" t="s">
        <v>154</v>
      </c>
      <c r="J49" s="17">
        <v>2</v>
      </c>
      <c r="K49" s="55"/>
      <c r="L49" s="17" t="s">
        <v>63</v>
      </c>
      <c r="M49" s="17" t="s">
        <v>149</v>
      </c>
      <c r="N49" s="17" t="s">
        <v>278</v>
      </c>
      <c r="O49" s="28">
        <v>12571.461510226865</v>
      </c>
      <c r="P49" s="28">
        <v>15085.753812272238</v>
      </c>
      <c r="Q49" s="28">
        <v>15085.753812272238</v>
      </c>
      <c r="R49" s="28"/>
      <c r="S49" s="28"/>
      <c r="T49" s="28"/>
      <c r="U49" s="17" t="s">
        <v>95</v>
      </c>
      <c r="V49" s="17" t="s">
        <v>57</v>
      </c>
      <c r="W49" s="17" t="s">
        <v>85</v>
      </c>
      <c r="X49" s="20">
        <f t="shared" si="2"/>
        <v>44576</v>
      </c>
      <c r="Y49" s="20">
        <v>44611</v>
      </c>
      <c r="Z49" s="17"/>
      <c r="AA49" s="17"/>
      <c r="AB49" s="17"/>
      <c r="AC49" s="17"/>
      <c r="AD49" s="60" t="s">
        <v>281</v>
      </c>
      <c r="AE49" s="17" t="s">
        <v>155</v>
      </c>
      <c r="AF49" s="17">
        <v>876</v>
      </c>
      <c r="AG49" s="17" t="s">
        <v>156</v>
      </c>
      <c r="AH49" s="17">
        <v>1</v>
      </c>
      <c r="AI49" s="29" t="s">
        <v>72</v>
      </c>
      <c r="AJ49" s="17" t="s">
        <v>73</v>
      </c>
      <c r="AK49" s="20">
        <v>44631</v>
      </c>
      <c r="AL49" s="20">
        <v>44631</v>
      </c>
      <c r="AM49" s="20">
        <v>44811</v>
      </c>
      <c r="AN49" s="20">
        <v>44811</v>
      </c>
      <c r="AO49" s="17">
        <v>2022</v>
      </c>
      <c r="AP49" s="17"/>
      <c r="AQ49" s="17" t="s">
        <v>616</v>
      </c>
      <c r="AR49" s="30" t="s">
        <v>282</v>
      </c>
      <c r="AS49" s="17" t="s">
        <v>283</v>
      </c>
      <c r="AT49" s="31">
        <v>2022</v>
      </c>
      <c r="AU49" s="31">
        <v>2022</v>
      </c>
      <c r="AV49" s="23">
        <v>15.085753812272237</v>
      </c>
      <c r="AW49" s="23">
        <v>15.085753812272237</v>
      </c>
      <c r="AX49" s="23" t="s">
        <v>63</v>
      </c>
      <c r="AY49" s="32"/>
      <c r="AZ49" s="32"/>
      <c r="BA49" s="23"/>
      <c r="BB49" s="19"/>
      <c r="BC49" s="19"/>
      <c r="BD49" s="19"/>
      <c r="BE49" s="19"/>
    </row>
    <row r="50" spans="1:57" ht="75" customHeight="1">
      <c r="A50" s="17">
        <v>2</v>
      </c>
      <c r="B50" s="18">
        <v>220043</v>
      </c>
      <c r="C50" s="17" t="s">
        <v>57</v>
      </c>
      <c r="D50" s="17" t="s">
        <v>598</v>
      </c>
      <c r="E50" s="17" t="s">
        <v>163</v>
      </c>
      <c r="F50" s="33"/>
      <c r="G50" s="17" t="s">
        <v>284</v>
      </c>
      <c r="H50" s="18" t="s">
        <v>165</v>
      </c>
      <c r="I50" s="18" t="s">
        <v>166</v>
      </c>
      <c r="J50" s="17">
        <v>2</v>
      </c>
      <c r="K50" s="55"/>
      <c r="L50" s="17" t="s">
        <v>63</v>
      </c>
      <c r="M50" s="17" t="s">
        <v>149</v>
      </c>
      <c r="N50" s="17" t="s">
        <v>278</v>
      </c>
      <c r="O50" s="28">
        <v>72748.555040000021</v>
      </c>
      <c r="P50" s="28">
        <v>87298.26604800002</v>
      </c>
      <c r="Q50" s="28">
        <v>50000</v>
      </c>
      <c r="R50" s="28">
        <v>37298.266048000005</v>
      </c>
      <c r="S50" s="28"/>
      <c r="T50" s="28"/>
      <c r="U50" s="17" t="s">
        <v>95</v>
      </c>
      <c r="V50" s="17" t="s">
        <v>57</v>
      </c>
      <c r="W50" s="17" t="s">
        <v>85</v>
      </c>
      <c r="X50" s="20">
        <f t="shared" si="2"/>
        <v>44741</v>
      </c>
      <c r="Y50" s="20">
        <v>44776</v>
      </c>
      <c r="Z50" s="17"/>
      <c r="AA50" s="17"/>
      <c r="AB50" s="17"/>
      <c r="AC50" s="17"/>
      <c r="AD50" s="17" t="s">
        <v>284</v>
      </c>
      <c r="AE50" s="17" t="s">
        <v>155</v>
      </c>
      <c r="AF50" s="17">
        <v>876</v>
      </c>
      <c r="AG50" s="17" t="s">
        <v>156</v>
      </c>
      <c r="AH50" s="17">
        <v>1</v>
      </c>
      <c r="AI50" s="29" t="s">
        <v>72</v>
      </c>
      <c r="AJ50" s="17" t="s">
        <v>73</v>
      </c>
      <c r="AK50" s="20">
        <v>44796</v>
      </c>
      <c r="AL50" s="20">
        <v>44796</v>
      </c>
      <c r="AM50" s="58">
        <v>45195</v>
      </c>
      <c r="AN50" s="20">
        <v>45195</v>
      </c>
      <c r="AO50" s="17">
        <v>2022</v>
      </c>
      <c r="AP50" s="17"/>
      <c r="AQ50" s="17" t="s">
        <v>616</v>
      </c>
      <c r="AR50" s="30" t="s">
        <v>285</v>
      </c>
      <c r="AS50" s="17" t="s">
        <v>286</v>
      </c>
      <c r="AT50" s="31">
        <v>2020</v>
      </c>
      <c r="AU50" s="31">
        <v>2023</v>
      </c>
      <c r="AV50" s="23">
        <v>91.096073318000009</v>
      </c>
      <c r="AW50" s="23">
        <v>87.298266048000016</v>
      </c>
      <c r="AX50" s="23" t="s">
        <v>63</v>
      </c>
      <c r="AY50" s="32"/>
      <c r="AZ50" s="32"/>
      <c r="BA50" s="23"/>
      <c r="BB50" s="19"/>
      <c r="BC50" s="19"/>
      <c r="BD50" s="19"/>
      <c r="BE50" s="19"/>
    </row>
    <row r="51" spans="1:57" ht="75" customHeight="1">
      <c r="A51" s="17">
        <v>2</v>
      </c>
      <c r="B51" s="18">
        <v>220044</v>
      </c>
      <c r="C51" s="17" t="s">
        <v>57</v>
      </c>
      <c r="D51" s="17" t="s">
        <v>600</v>
      </c>
      <c r="E51" s="17" t="s">
        <v>163</v>
      </c>
      <c r="F51" s="33"/>
      <c r="G51" s="17" t="s">
        <v>287</v>
      </c>
      <c r="H51" s="18" t="s">
        <v>165</v>
      </c>
      <c r="I51" s="18" t="s">
        <v>166</v>
      </c>
      <c r="J51" s="17">
        <v>2</v>
      </c>
      <c r="K51" s="55"/>
      <c r="L51" s="17" t="s">
        <v>63</v>
      </c>
      <c r="M51" s="17" t="s">
        <v>149</v>
      </c>
      <c r="N51" s="17" t="s">
        <v>278</v>
      </c>
      <c r="O51" s="28">
        <v>43112.494602675783</v>
      </c>
      <c r="P51" s="28">
        <v>51734.993523210935</v>
      </c>
      <c r="Q51" s="28">
        <v>31734.993523210931</v>
      </c>
      <c r="R51" s="28">
        <v>20000</v>
      </c>
      <c r="S51" s="28"/>
      <c r="T51" s="28"/>
      <c r="U51" s="17" t="s">
        <v>95</v>
      </c>
      <c r="V51" s="17" t="s">
        <v>57</v>
      </c>
      <c r="W51" s="17" t="s">
        <v>85</v>
      </c>
      <c r="X51" s="20">
        <f t="shared" si="2"/>
        <v>44729</v>
      </c>
      <c r="Y51" s="20">
        <v>44764</v>
      </c>
      <c r="Z51" s="17"/>
      <c r="AA51" s="17"/>
      <c r="AB51" s="17"/>
      <c r="AC51" s="17"/>
      <c r="AD51" s="17" t="s">
        <v>287</v>
      </c>
      <c r="AE51" s="17" t="s">
        <v>155</v>
      </c>
      <c r="AF51" s="17">
        <v>876</v>
      </c>
      <c r="AG51" s="17" t="s">
        <v>156</v>
      </c>
      <c r="AH51" s="17">
        <v>1</v>
      </c>
      <c r="AI51" s="29" t="s">
        <v>72</v>
      </c>
      <c r="AJ51" s="17" t="s">
        <v>73</v>
      </c>
      <c r="AK51" s="20">
        <v>44784</v>
      </c>
      <c r="AL51" s="20">
        <v>44784</v>
      </c>
      <c r="AM51" s="58">
        <v>45183</v>
      </c>
      <c r="AN51" s="20">
        <v>45183</v>
      </c>
      <c r="AO51" s="17">
        <v>2022</v>
      </c>
      <c r="AP51" s="17"/>
      <c r="AQ51" s="17" t="s">
        <v>616</v>
      </c>
      <c r="AR51" s="30" t="s">
        <v>288</v>
      </c>
      <c r="AS51" s="17" t="s">
        <v>289</v>
      </c>
      <c r="AT51" s="31">
        <v>2020</v>
      </c>
      <c r="AU51" s="31">
        <v>2023</v>
      </c>
      <c r="AV51" s="23">
        <v>57.734993523210932</v>
      </c>
      <c r="AW51" s="23">
        <v>51.734993523210932</v>
      </c>
      <c r="AX51" s="23" t="s">
        <v>63</v>
      </c>
      <c r="AY51" s="32"/>
      <c r="AZ51" s="32"/>
      <c r="BA51" s="23"/>
      <c r="BB51" s="19"/>
      <c r="BC51" s="19"/>
      <c r="BD51" s="19"/>
      <c r="BE51" s="19"/>
    </row>
    <row r="52" spans="1:57" ht="75" customHeight="1">
      <c r="A52" s="17">
        <v>2</v>
      </c>
      <c r="B52" s="18">
        <v>220045</v>
      </c>
      <c r="C52" s="17" t="s">
        <v>57</v>
      </c>
      <c r="D52" s="17" t="s">
        <v>601</v>
      </c>
      <c r="E52" s="17" t="s">
        <v>163</v>
      </c>
      <c r="F52" s="33"/>
      <c r="G52" s="17" t="s">
        <v>290</v>
      </c>
      <c r="H52" s="18" t="s">
        <v>165</v>
      </c>
      <c r="I52" s="18" t="s">
        <v>166</v>
      </c>
      <c r="J52" s="17">
        <v>2</v>
      </c>
      <c r="K52" s="55"/>
      <c r="L52" s="17" t="s">
        <v>63</v>
      </c>
      <c r="M52" s="17" t="s">
        <v>149</v>
      </c>
      <c r="N52" s="17" t="s">
        <v>278</v>
      </c>
      <c r="O52" s="28">
        <v>68652.006750328001</v>
      </c>
      <c r="P52" s="28">
        <v>82382.408100393601</v>
      </c>
      <c r="Q52" s="28">
        <v>47380</v>
      </c>
      <c r="R52" s="28">
        <v>35002.408100393601</v>
      </c>
      <c r="S52" s="28"/>
      <c r="T52" s="28"/>
      <c r="U52" s="17" t="s">
        <v>95</v>
      </c>
      <c r="V52" s="17" t="s">
        <v>57</v>
      </c>
      <c r="W52" s="17" t="s">
        <v>85</v>
      </c>
      <c r="X52" s="20">
        <f t="shared" si="2"/>
        <v>44741</v>
      </c>
      <c r="Y52" s="20">
        <v>44776</v>
      </c>
      <c r="Z52" s="17"/>
      <c r="AA52" s="17"/>
      <c r="AB52" s="17"/>
      <c r="AC52" s="17"/>
      <c r="AD52" s="17" t="s">
        <v>290</v>
      </c>
      <c r="AE52" s="17" t="s">
        <v>155</v>
      </c>
      <c r="AF52" s="17">
        <v>876</v>
      </c>
      <c r="AG52" s="17" t="s">
        <v>156</v>
      </c>
      <c r="AH52" s="17">
        <v>1</v>
      </c>
      <c r="AI52" s="29" t="s">
        <v>72</v>
      </c>
      <c r="AJ52" s="17" t="s">
        <v>73</v>
      </c>
      <c r="AK52" s="20">
        <v>44796</v>
      </c>
      <c r="AL52" s="20">
        <v>44796</v>
      </c>
      <c r="AM52" s="58">
        <v>45180</v>
      </c>
      <c r="AN52" s="20">
        <v>45180</v>
      </c>
      <c r="AO52" s="17">
        <v>2022</v>
      </c>
      <c r="AP52" s="17"/>
      <c r="AQ52" s="17" t="s">
        <v>616</v>
      </c>
      <c r="AR52" s="30" t="s">
        <v>291</v>
      </c>
      <c r="AS52" s="17" t="s">
        <v>292</v>
      </c>
      <c r="AT52" s="31">
        <v>2020</v>
      </c>
      <c r="AU52" s="31">
        <v>2023</v>
      </c>
      <c r="AV52" s="23">
        <v>89.382408100393619</v>
      </c>
      <c r="AW52" s="23">
        <v>82.382408100393604</v>
      </c>
      <c r="AX52" s="23" t="s">
        <v>63</v>
      </c>
      <c r="AY52" s="32"/>
      <c r="AZ52" s="32"/>
      <c r="BA52" s="23"/>
      <c r="BB52" s="19"/>
      <c r="BC52" s="19"/>
      <c r="BD52" s="19"/>
      <c r="BE52" s="19"/>
    </row>
    <row r="53" spans="1:57" ht="75" customHeight="1">
      <c r="A53" s="17">
        <v>2</v>
      </c>
      <c r="B53" s="18">
        <v>220046</v>
      </c>
      <c r="C53" s="17" t="s">
        <v>57</v>
      </c>
      <c r="D53" s="17" t="s">
        <v>598</v>
      </c>
      <c r="E53" s="17" t="s">
        <v>151</v>
      </c>
      <c r="F53" s="33"/>
      <c r="G53" s="17" t="s">
        <v>293</v>
      </c>
      <c r="H53" s="18" t="s">
        <v>153</v>
      </c>
      <c r="I53" s="18" t="s">
        <v>154</v>
      </c>
      <c r="J53" s="17">
        <v>2</v>
      </c>
      <c r="K53" s="55"/>
      <c r="L53" s="17" t="s">
        <v>63</v>
      </c>
      <c r="M53" s="17" t="s">
        <v>149</v>
      </c>
      <c r="N53" s="17" t="s">
        <v>278</v>
      </c>
      <c r="O53" s="28">
        <v>1908.4057788358086</v>
      </c>
      <c r="P53" s="28">
        <v>2290.0869346029704</v>
      </c>
      <c r="Q53" s="28">
        <v>2290.0869346029704</v>
      </c>
      <c r="R53" s="28"/>
      <c r="S53" s="28"/>
      <c r="T53" s="28"/>
      <c r="U53" s="17" t="s">
        <v>95</v>
      </c>
      <c r="V53" s="17" t="s">
        <v>57</v>
      </c>
      <c r="W53" s="17" t="s">
        <v>85</v>
      </c>
      <c r="X53" s="20">
        <f t="shared" si="2"/>
        <v>44647</v>
      </c>
      <c r="Y53" s="20">
        <v>44682</v>
      </c>
      <c r="Z53" s="17"/>
      <c r="AA53" s="17"/>
      <c r="AB53" s="17"/>
      <c r="AC53" s="17"/>
      <c r="AD53" s="17" t="s">
        <v>293</v>
      </c>
      <c r="AE53" s="17" t="s">
        <v>155</v>
      </c>
      <c r="AF53" s="17">
        <v>876</v>
      </c>
      <c r="AG53" s="17" t="s">
        <v>156</v>
      </c>
      <c r="AH53" s="17">
        <v>1</v>
      </c>
      <c r="AI53" s="29" t="s">
        <v>72</v>
      </c>
      <c r="AJ53" s="17" t="s">
        <v>73</v>
      </c>
      <c r="AK53" s="20">
        <v>44702</v>
      </c>
      <c r="AL53" s="20">
        <v>44702</v>
      </c>
      <c r="AM53" s="20">
        <v>44895</v>
      </c>
      <c r="AN53" s="20">
        <v>44895</v>
      </c>
      <c r="AO53" s="17">
        <v>2022</v>
      </c>
      <c r="AP53" s="17"/>
      <c r="AQ53" s="17" t="s">
        <v>616</v>
      </c>
      <c r="AR53" s="30" t="s">
        <v>294</v>
      </c>
      <c r="AS53" s="17" t="s">
        <v>295</v>
      </c>
      <c r="AT53" s="31">
        <v>2022</v>
      </c>
      <c r="AU53" s="31">
        <v>2022</v>
      </c>
      <c r="AV53" s="23">
        <v>2.2900869346029689</v>
      </c>
      <c r="AW53" s="23">
        <v>2.2900869346029702</v>
      </c>
      <c r="AX53" s="23" t="s">
        <v>63</v>
      </c>
      <c r="AY53" s="32"/>
      <c r="AZ53" s="32"/>
      <c r="BA53" s="23"/>
      <c r="BB53" s="19"/>
      <c r="BC53" s="19"/>
      <c r="BD53" s="19"/>
      <c r="BE53" s="19"/>
    </row>
    <row r="54" spans="1:57" ht="75" customHeight="1">
      <c r="A54" s="17">
        <v>2</v>
      </c>
      <c r="B54" s="18">
        <v>220047</v>
      </c>
      <c r="C54" s="17" t="s">
        <v>57</v>
      </c>
      <c r="D54" s="17" t="s">
        <v>598</v>
      </c>
      <c r="E54" s="17" t="s">
        <v>151</v>
      </c>
      <c r="F54" s="33"/>
      <c r="G54" s="17" t="s">
        <v>296</v>
      </c>
      <c r="H54" s="18" t="s">
        <v>153</v>
      </c>
      <c r="I54" s="18" t="s">
        <v>154</v>
      </c>
      <c r="J54" s="17">
        <v>2</v>
      </c>
      <c r="K54" s="55"/>
      <c r="L54" s="17" t="s">
        <v>63</v>
      </c>
      <c r="M54" s="17" t="s">
        <v>149</v>
      </c>
      <c r="N54" s="17" t="s">
        <v>278</v>
      </c>
      <c r="O54" s="28">
        <v>3240.79553536</v>
      </c>
      <c r="P54" s="28">
        <v>3888.9546424320001</v>
      </c>
      <c r="Q54" s="28">
        <v>3888.9546424320001</v>
      </c>
      <c r="R54" s="28"/>
      <c r="S54" s="28"/>
      <c r="T54" s="28"/>
      <c r="U54" s="17" t="s">
        <v>95</v>
      </c>
      <c r="V54" s="17" t="s">
        <v>57</v>
      </c>
      <c r="W54" s="17" t="s">
        <v>85</v>
      </c>
      <c r="X54" s="20">
        <v>44572</v>
      </c>
      <c r="Y54" s="20">
        <v>44600</v>
      </c>
      <c r="Z54" s="17"/>
      <c r="AA54" s="17"/>
      <c r="AB54" s="17"/>
      <c r="AC54" s="17"/>
      <c r="AD54" s="17" t="s">
        <v>296</v>
      </c>
      <c r="AE54" s="17" t="s">
        <v>155</v>
      </c>
      <c r="AF54" s="17">
        <v>876</v>
      </c>
      <c r="AG54" s="17" t="s">
        <v>156</v>
      </c>
      <c r="AH54" s="17">
        <v>1</v>
      </c>
      <c r="AI54" s="29" t="s">
        <v>72</v>
      </c>
      <c r="AJ54" s="17" t="s">
        <v>73</v>
      </c>
      <c r="AK54" s="20">
        <v>44620</v>
      </c>
      <c r="AL54" s="20">
        <v>44620</v>
      </c>
      <c r="AM54" s="20">
        <v>44681</v>
      </c>
      <c r="AN54" s="20">
        <v>44681</v>
      </c>
      <c r="AO54" s="17">
        <v>2022</v>
      </c>
      <c r="AP54" s="17"/>
      <c r="AQ54" s="17" t="s">
        <v>616</v>
      </c>
      <c r="AR54" s="30" t="s">
        <v>297</v>
      </c>
      <c r="AS54" s="17" t="s">
        <v>298</v>
      </c>
      <c r="AT54" s="31">
        <v>2022</v>
      </c>
      <c r="AU54" s="31">
        <v>2022</v>
      </c>
      <c r="AV54" s="23">
        <v>64.215104200703991</v>
      </c>
      <c r="AW54" s="23">
        <v>64.215104200704005</v>
      </c>
      <c r="AX54" s="23" t="s">
        <v>63</v>
      </c>
      <c r="AY54" s="32"/>
      <c r="AZ54" s="32"/>
      <c r="BA54" s="23"/>
      <c r="BB54" s="19"/>
      <c r="BC54" s="19"/>
      <c r="BD54" s="19"/>
      <c r="BE54" s="19"/>
    </row>
    <row r="55" spans="1:57" ht="75" customHeight="1">
      <c r="A55" s="17">
        <v>2</v>
      </c>
      <c r="B55" s="18">
        <v>220048</v>
      </c>
      <c r="C55" s="17" t="s">
        <v>57</v>
      </c>
      <c r="D55" s="17" t="s">
        <v>598</v>
      </c>
      <c r="E55" s="17" t="s">
        <v>163</v>
      </c>
      <c r="F55" s="33"/>
      <c r="G55" s="17" t="s">
        <v>299</v>
      </c>
      <c r="H55" s="18" t="s">
        <v>165</v>
      </c>
      <c r="I55" s="18" t="s">
        <v>166</v>
      </c>
      <c r="J55" s="17">
        <v>2</v>
      </c>
      <c r="K55" s="55"/>
      <c r="L55" s="17" t="s">
        <v>63</v>
      </c>
      <c r="M55" s="17" t="s">
        <v>149</v>
      </c>
      <c r="N55" s="17" t="s">
        <v>278</v>
      </c>
      <c r="O55" s="28">
        <v>50271.791298560012</v>
      </c>
      <c r="P55" s="28">
        <v>60326.149558272009</v>
      </c>
      <c r="Q55" s="28">
        <v>60326.149558272009</v>
      </c>
      <c r="R55" s="28"/>
      <c r="S55" s="28"/>
      <c r="T55" s="28"/>
      <c r="U55" s="17" t="s">
        <v>95</v>
      </c>
      <c r="V55" s="17" t="s">
        <v>57</v>
      </c>
      <c r="W55" s="17" t="s">
        <v>85</v>
      </c>
      <c r="X55" s="20">
        <f t="shared" si="2"/>
        <v>44691</v>
      </c>
      <c r="Y55" s="20">
        <v>44726</v>
      </c>
      <c r="Z55" s="17"/>
      <c r="AA55" s="17"/>
      <c r="AB55" s="17"/>
      <c r="AC55" s="17"/>
      <c r="AD55" s="17" t="s">
        <v>299</v>
      </c>
      <c r="AE55" s="17" t="s">
        <v>155</v>
      </c>
      <c r="AF55" s="17">
        <v>876</v>
      </c>
      <c r="AG55" s="17" t="s">
        <v>156</v>
      </c>
      <c r="AH55" s="17">
        <v>1</v>
      </c>
      <c r="AI55" s="29" t="s">
        <v>72</v>
      </c>
      <c r="AJ55" s="17" t="s">
        <v>73</v>
      </c>
      <c r="AK55" s="20">
        <v>44746</v>
      </c>
      <c r="AL55" s="20">
        <v>44746</v>
      </c>
      <c r="AM55" s="58">
        <v>44894</v>
      </c>
      <c r="AN55" s="20">
        <v>44894</v>
      </c>
      <c r="AO55" s="17">
        <v>2022</v>
      </c>
      <c r="AP55" s="17"/>
      <c r="AQ55" s="17" t="s">
        <v>616</v>
      </c>
      <c r="AR55" s="30" t="s">
        <v>297</v>
      </c>
      <c r="AS55" s="17" t="s">
        <v>298</v>
      </c>
      <c r="AT55" s="31">
        <v>2022</v>
      </c>
      <c r="AU55" s="31">
        <v>2022</v>
      </c>
      <c r="AV55" s="23">
        <v>64.215104200703991</v>
      </c>
      <c r="AW55" s="23">
        <v>64.215104200704005</v>
      </c>
      <c r="AX55" s="23" t="s">
        <v>63</v>
      </c>
      <c r="AY55" s="32"/>
      <c r="AZ55" s="32"/>
      <c r="BA55" s="23"/>
      <c r="BB55" s="19"/>
      <c r="BC55" s="19"/>
      <c r="BD55" s="19"/>
      <c r="BE55" s="19"/>
    </row>
    <row r="56" spans="1:57" ht="75" customHeight="1">
      <c r="A56" s="17">
        <v>2</v>
      </c>
      <c r="B56" s="18">
        <v>220049</v>
      </c>
      <c r="C56" s="17" t="s">
        <v>57</v>
      </c>
      <c r="D56" s="17" t="s">
        <v>598</v>
      </c>
      <c r="E56" s="17" t="s">
        <v>151</v>
      </c>
      <c r="F56" s="33"/>
      <c r="G56" s="17" t="s">
        <v>300</v>
      </c>
      <c r="H56" s="18" t="s">
        <v>153</v>
      </c>
      <c r="I56" s="18" t="s">
        <v>154</v>
      </c>
      <c r="J56" s="17">
        <v>2</v>
      </c>
      <c r="K56" s="55"/>
      <c r="L56" s="17" t="s">
        <v>63</v>
      </c>
      <c r="M56" s="17" t="s">
        <v>149</v>
      </c>
      <c r="N56" s="17" t="s">
        <v>278</v>
      </c>
      <c r="O56" s="28">
        <v>483.91360019344586</v>
      </c>
      <c r="P56" s="28">
        <v>580.69632023213501</v>
      </c>
      <c r="Q56" s="28">
        <v>581</v>
      </c>
      <c r="R56" s="28"/>
      <c r="S56" s="28"/>
      <c r="T56" s="28"/>
      <c r="U56" s="17" t="s">
        <v>95</v>
      </c>
      <c r="V56" s="17" t="s">
        <v>57</v>
      </c>
      <c r="W56" s="17" t="s">
        <v>85</v>
      </c>
      <c r="X56" s="20">
        <f t="shared" si="2"/>
        <v>44580</v>
      </c>
      <c r="Y56" s="20">
        <v>44615</v>
      </c>
      <c r="Z56" s="17"/>
      <c r="AA56" s="17"/>
      <c r="AB56" s="17"/>
      <c r="AC56" s="17"/>
      <c r="AD56" s="17" t="s">
        <v>300</v>
      </c>
      <c r="AE56" s="17" t="s">
        <v>155</v>
      </c>
      <c r="AF56" s="17">
        <v>876</v>
      </c>
      <c r="AG56" s="17" t="s">
        <v>156</v>
      </c>
      <c r="AH56" s="17">
        <v>1</v>
      </c>
      <c r="AI56" s="29" t="s">
        <v>72</v>
      </c>
      <c r="AJ56" s="17" t="s">
        <v>73</v>
      </c>
      <c r="AK56" s="20">
        <v>44635</v>
      </c>
      <c r="AL56" s="20">
        <v>44635</v>
      </c>
      <c r="AM56" s="20">
        <v>44788</v>
      </c>
      <c r="AN56" s="20">
        <v>44788</v>
      </c>
      <c r="AO56" s="17">
        <v>2022</v>
      </c>
      <c r="AP56" s="17"/>
      <c r="AQ56" s="17" t="s">
        <v>616</v>
      </c>
      <c r="AR56" s="30" t="s">
        <v>301</v>
      </c>
      <c r="AS56" s="17" t="s">
        <v>302</v>
      </c>
      <c r="AT56" s="31">
        <v>2022</v>
      </c>
      <c r="AU56" s="31">
        <v>2023</v>
      </c>
      <c r="AV56" s="23">
        <v>14.153489586014143</v>
      </c>
      <c r="AW56" s="23">
        <v>14.153489586014141</v>
      </c>
      <c r="AX56" s="23" t="s">
        <v>63</v>
      </c>
      <c r="AY56" s="32"/>
      <c r="AZ56" s="32"/>
      <c r="BA56" s="23"/>
      <c r="BB56" s="19"/>
      <c r="BC56" s="19"/>
      <c r="BD56" s="19"/>
      <c r="BE56" s="19"/>
    </row>
    <row r="57" spans="1:57" ht="75" customHeight="1">
      <c r="A57" s="17">
        <v>2</v>
      </c>
      <c r="B57" s="18">
        <v>220050</v>
      </c>
      <c r="C57" s="17" t="s">
        <v>57</v>
      </c>
      <c r="D57" s="17" t="s">
        <v>598</v>
      </c>
      <c r="E57" s="17" t="s">
        <v>163</v>
      </c>
      <c r="F57" s="33"/>
      <c r="G57" s="17" t="s">
        <v>303</v>
      </c>
      <c r="H57" s="18" t="s">
        <v>165</v>
      </c>
      <c r="I57" s="18" t="s">
        <v>166</v>
      </c>
      <c r="J57" s="17">
        <v>2</v>
      </c>
      <c r="K57" s="55"/>
      <c r="L57" s="17" t="s">
        <v>63</v>
      </c>
      <c r="M57" s="17" t="s">
        <v>149</v>
      </c>
      <c r="N57" s="17" t="s">
        <v>278</v>
      </c>
      <c r="O57" s="28">
        <v>11310.661054818303</v>
      </c>
      <c r="P57" s="28">
        <v>13572.793265781964</v>
      </c>
      <c r="Q57" s="28">
        <v>4419.3036797678651</v>
      </c>
      <c r="R57" s="28">
        <v>9153.4895860141405</v>
      </c>
      <c r="S57" s="28"/>
      <c r="T57" s="28"/>
      <c r="U57" s="17" t="s">
        <v>95</v>
      </c>
      <c r="V57" s="17" t="s">
        <v>57</v>
      </c>
      <c r="W57" s="17" t="s">
        <v>85</v>
      </c>
      <c r="X57" s="20">
        <f t="shared" si="2"/>
        <v>44819</v>
      </c>
      <c r="Y57" s="20">
        <v>44854</v>
      </c>
      <c r="Z57" s="17"/>
      <c r="AA57" s="17"/>
      <c r="AB57" s="17"/>
      <c r="AC57" s="17"/>
      <c r="AD57" s="17" t="s">
        <v>303</v>
      </c>
      <c r="AE57" s="17" t="s">
        <v>155</v>
      </c>
      <c r="AF57" s="17">
        <v>876</v>
      </c>
      <c r="AG57" s="17" t="s">
        <v>156</v>
      </c>
      <c r="AH57" s="17">
        <v>1</v>
      </c>
      <c r="AI57" s="29" t="s">
        <v>72</v>
      </c>
      <c r="AJ57" s="17" t="s">
        <v>73</v>
      </c>
      <c r="AK57" s="20">
        <v>44874</v>
      </c>
      <c r="AL57" s="20">
        <v>44874</v>
      </c>
      <c r="AM57" s="20">
        <v>45199</v>
      </c>
      <c r="AN57" s="20">
        <v>45199</v>
      </c>
      <c r="AO57" s="17">
        <v>2022</v>
      </c>
      <c r="AP57" s="17"/>
      <c r="AQ57" s="17" t="s">
        <v>616</v>
      </c>
      <c r="AR57" s="30" t="s">
        <v>301</v>
      </c>
      <c r="AS57" s="17" t="s">
        <v>302</v>
      </c>
      <c r="AT57" s="31">
        <v>2022</v>
      </c>
      <c r="AU57" s="31">
        <v>2023</v>
      </c>
      <c r="AV57" s="23">
        <v>14.153489586014143</v>
      </c>
      <c r="AW57" s="23">
        <v>14.153489586014141</v>
      </c>
      <c r="AX57" s="23" t="s">
        <v>63</v>
      </c>
      <c r="AY57" s="32"/>
      <c r="AZ57" s="32"/>
      <c r="BA57" s="23"/>
      <c r="BB57" s="19"/>
      <c r="BC57" s="19"/>
      <c r="BD57" s="19"/>
      <c r="BE57" s="19"/>
    </row>
    <row r="58" spans="1:57" ht="75" customHeight="1">
      <c r="A58" s="17">
        <v>2</v>
      </c>
      <c r="B58" s="18">
        <v>220051</v>
      </c>
      <c r="C58" s="17" t="s">
        <v>57</v>
      </c>
      <c r="D58" s="17" t="s">
        <v>602</v>
      </c>
      <c r="E58" s="17" t="s">
        <v>151</v>
      </c>
      <c r="F58" s="33"/>
      <c r="G58" s="17" t="s">
        <v>304</v>
      </c>
      <c r="H58" s="18" t="s">
        <v>153</v>
      </c>
      <c r="I58" s="18" t="s">
        <v>154</v>
      </c>
      <c r="J58" s="17">
        <v>2</v>
      </c>
      <c r="K58" s="55"/>
      <c r="L58" s="17" t="s">
        <v>63</v>
      </c>
      <c r="M58" s="17" t="s">
        <v>149</v>
      </c>
      <c r="N58" s="17" t="s">
        <v>278</v>
      </c>
      <c r="O58" s="28">
        <v>926.1307769582711</v>
      </c>
      <c r="P58" s="28">
        <v>1111.3569323499253</v>
      </c>
      <c r="Q58" s="28">
        <v>1111.3569323499253</v>
      </c>
      <c r="R58" s="28"/>
      <c r="S58" s="28"/>
      <c r="T58" s="28"/>
      <c r="U58" s="17" t="s">
        <v>95</v>
      </c>
      <c r="V58" s="17" t="s">
        <v>57</v>
      </c>
      <c r="W58" s="17" t="s">
        <v>85</v>
      </c>
      <c r="X58" s="20">
        <v>44572</v>
      </c>
      <c r="Y58" s="20">
        <v>44600</v>
      </c>
      <c r="Z58" s="17"/>
      <c r="AA58" s="17"/>
      <c r="AB58" s="17"/>
      <c r="AC58" s="17"/>
      <c r="AD58" s="17" t="s">
        <v>304</v>
      </c>
      <c r="AE58" s="17" t="s">
        <v>155</v>
      </c>
      <c r="AF58" s="17">
        <v>876</v>
      </c>
      <c r="AG58" s="17" t="s">
        <v>156</v>
      </c>
      <c r="AH58" s="17">
        <v>1</v>
      </c>
      <c r="AI58" s="29" t="s">
        <v>72</v>
      </c>
      <c r="AJ58" s="17" t="s">
        <v>73</v>
      </c>
      <c r="AK58" s="20">
        <v>44620</v>
      </c>
      <c r="AL58" s="20">
        <v>44620</v>
      </c>
      <c r="AM58" s="20">
        <v>44757</v>
      </c>
      <c r="AN58" s="20">
        <v>44757</v>
      </c>
      <c r="AO58" s="17">
        <v>2022</v>
      </c>
      <c r="AP58" s="17"/>
      <c r="AQ58" s="17" t="s">
        <v>616</v>
      </c>
      <c r="AR58" s="30" t="s">
        <v>305</v>
      </c>
      <c r="AS58" s="17" t="s">
        <v>306</v>
      </c>
      <c r="AT58" s="31">
        <v>2022</v>
      </c>
      <c r="AU58" s="31">
        <v>2023</v>
      </c>
      <c r="AV58" s="23">
        <v>19.80742023592704</v>
      </c>
      <c r="AW58" s="23">
        <v>19.80742023592704</v>
      </c>
      <c r="AX58" s="23" t="s">
        <v>63</v>
      </c>
      <c r="AY58" s="32"/>
      <c r="AZ58" s="32"/>
      <c r="BA58" s="23"/>
      <c r="BB58" s="19"/>
      <c r="BC58" s="19"/>
      <c r="BD58" s="19"/>
      <c r="BE58" s="19"/>
    </row>
    <row r="59" spans="1:57" ht="75" customHeight="1">
      <c r="A59" s="17">
        <v>2</v>
      </c>
      <c r="B59" s="18">
        <v>220052</v>
      </c>
      <c r="C59" s="17" t="s">
        <v>57</v>
      </c>
      <c r="D59" s="17" t="s">
        <v>602</v>
      </c>
      <c r="E59" s="17" t="s">
        <v>163</v>
      </c>
      <c r="F59" s="33"/>
      <c r="G59" s="17" t="s">
        <v>307</v>
      </c>
      <c r="H59" s="18" t="s">
        <v>165</v>
      </c>
      <c r="I59" s="18" t="s">
        <v>166</v>
      </c>
      <c r="J59" s="17">
        <v>2</v>
      </c>
      <c r="K59" s="55"/>
      <c r="L59" s="17" t="s">
        <v>63</v>
      </c>
      <c r="M59" s="17" t="s">
        <v>149</v>
      </c>
      <c r="N59" s="17" t="s">
        <v>278</v>
      </c>
      <c r="O59" s="28">
        <v>15580.052752980899</v>
      </c>
      <c r="P59" s="28">
        <v>18696.063303577077</v>
      </c>
      <c r="Q59" s="28">
        <v>9696.0633035770734</v>
      </c>
      <c r="R59" s="28">
        <v>9000</v>
      </c>
      <c r="S59" s="28"/>
      <c r="T59" s="28"/>
      <c r="U59" s="17" t="s">
        <v>95</v>
      </c>
      <c r="V59" s="17" t="s">
        <v>57</v>
      </c>
      <c r="W59" s="17" t="s">
        <v>85</v>
      </c>
      <c r="X59" s="20">
        <f t="shared" si="2"/>
        <v>44794</v>
      </c>
      <c r="Y59" s="20">
        <v>44829</v>
      </c>
      <c r="Z59" s="17"/>
      <c r="AA59" s="17"/>
      <c r="AB59" s="17"/>
      <c r="AC59" s="17"/>
      <c r="AD59" s="17" t="s">
        <v>307</v>
      </c>
      <c r="AE59" s="17" t="s">
        <v>155</v>
      </c>
      <c r="AF59" s="17">
        <v>876</v>
      </c>
      <c r="AG59" s="17" t="s">
        <v>156</v>
      </c>
      <c r="AH59" s="17">
        <v>1</v>
      </c>
      <c r="AI59" s="29" t="s">
        <v>72</v>
      </c>
      <c r="AJ59" s="17" t="s">
        <v>73</v>
      </c>
      <c r="AK59" s="20">
        <v>44849</v>
      </c>
      <c r="AL59" s="20">
        <v>44849</v>
      </c>
      <c r="AM59" s="58">
        <v>45199</v>
      </c>
      <c r="AN59" s="20">
        <v>45199</v>
      </c>
      <c r="AO59" s="17">
        <v>2022</v>
      </c>
      <c r="AP59" s="17"/>
      <c r="AQ59" s="17" t="s">
        <v>616</v>
      </c>
      <c r="AR59" s="30" t="s">
        <v>305</v>
      </c>
      <c r="AS59" s="17" t="s">
        <v>306</v>
      </c>
      <c r="AT59" s="31">
        <v>2022</v>
      </c>
      <c r="AU59" s="31">
        <v>2023</v>
      </c>
      <c r="AV59" s="23">
        <v>19.80742023592704</v>
      </c>
      <c r="AW59" s="23">
        <v>19.80742023592704</v>
      </c>
      <c r="AX59" s="23" t="s">
        <v>63</v>
      </c>
      <c r="AY59" s="32"/>
      <c r="AZ59" s="32"/>
      <c r="BA59" s="23"/>
      <c r="BB59" s="19"/>
      <c r="BC59" s="19"/>
      <c r="BD59" s="19"/>
      <c r="BE59" s="19"/>
    </row>
    <row r="60" spans="1:57" ht="75" customHeight="1">
      <c r="A60" s="17">
        <v>2</v>
      </c>
      <c r="B60" s="18">
        <v>220053</v>
      </c>
      <c r="C60" s="17" t="s">
        <v>57</v>
      </c>
      <c r="D60" s="17" t="s">
        <v>597</v>
      </c>
      <c r="E60" s="17" t="s">
        <v>163</v>
      </c>
      <c r="F60" s="33"/>
      <c r="G60" s="17" t="s">
        <v>308</v>
      </c>
      <c r="H60" s="18" t="s">
        <v>165</v>
      </c>
      <c r="I60" s="18" t="s">
        <v>166</v>
      </c>
      <c r="J60" s="17">
        <v>2</v>
      </c>
      <c r="K60" s="55"/>
      <c r="L60" s="17" t="s">
        <v>63</v>
      </c>
      <c r="M60" s="17" t="s">
        <v>149</v>
      </c>
      <c r="N60" s="17" t="s">
        <v>278</v>
      </c>
      <c r="O60" s="28">
        <v>4276.6796012104705</v>
      </c>
      <c r="P60" s="28">
        <v>5132.0155214525639</v>
      </c>
      <c r="Q60" s="28">
        <v>5132.0155214525639</v>
      </c>
      <c r="R60" s="28"/>
      <c r="S60" s="28"/>
      <c r="T60" s="28"/>
      <c r="U60" s="17" t="s">
        <v>95</v>
      </c>
      <c r="V60" s="17" t="s">
        <v>57</v>
      </c>
      <c r="W60" s="17" t="s">
        <v>85</v>
      </c>
      <c r="X60" s="20">
        <f t="shared" si="2"/>
        <v>44655</v>
      </c>
      <c r="Y60" s="20">
        <v>44690</v>
      </c>
      <c r="Z60" s="17"/>
      <c r="AA60" s="17"/>
      <c r="AB60" s="17"/>
      <c r="AC60" s="17"/>
      <c r="AD60" s="17" t="s">
        <v>308</v>
      </c>
      <c r="AE60" s="17" t="s">
        <v>155</v>
      </c>
      <c r="AF60" s="17">
        <v>876</v>
      </c>
      <c r="AG60" s="17" t="s">
        <v>156</v>
      </c>
      <c r="AH60" s="17">
        <v>1</v>
      </c>
      <c r="AI60" s="29" t="s">
        <v>72</v>
      </c>
      <c r="AJ60" s="17" t="s">
        <v>73</v>
      </c>
      <c r="AK60" s="20">
        <v>44710</v>
      </c>
      <c r="AL60" s="20">
        <v>44710</v>
      </c>
      <c r="AM60" s="58">
        <v>44889</v>
      </c>
      <c r="AN60" s="20">
        <v>44889</v>
      </c>
      <c r="AO60" s="17">
        <v>2022</v>
      </c>
      <c r="AP60" s="17"/>
      <c r="AQ60" s="17" t="s">
        <v>616</v>
      </c>
      <c r="AR60" s="30" t="s">
        <v>309</v>
      </c>
      <c r="AS60" s="17" t="s">
        <v>310</v>
      </c>
      <c r="AT60" s="31">
        <v>2022</v>
      </c>
      <c r="AU60" s="31">
        <v>2022</v>
      </c>
      <c r="AV60" s="23">
        <v>5.4036493827193315</v>
      </c>
      <c r="AW60" s="23">
        <v>5.4036493827193297</v>
      </c>
      <c r="AX60" s="23" t="s">
        <v>63</v>
      </c>
      <c r="AY60" s="32"/>
      <c r="AZ60" s="32"/>
      <c r="BA60" s="23"/>
      <c r="BB60" s="19"/>
      <c r="BC60" s="19"/>
      <c r="BD60" s="19"/>
      <c r="BE60" s="19"/>
    </row>
    <row r="61" spans="1:57" ht="75" customHeight="1">
      <c r="A61" s="17">
        <v>2</v>
      </c>
      <c r="B61" s="18">
        <v>220054</v>
      </c>
      <c r="C61" s="17" t="s">
        <v>57</v>
      </c>
      <c r="D61" s="17" t="s">
        <v>598</v>
      </c>
      <c r="E61" s="17" t="s">
        <v>163</v>
      </c>
      <c r="F61" s="33"/>
      <c r="G61" s="17" t="s">
        <v>311</v>
      </c>
      <c r="H61" s="18" t="s">
        <v>165</v>
      </c>
      <c r="I61" s="18" t="s">
        <v>166</v>
      </c>
      <c r="J61" s="17">
        <v>2</v>
      </c>
      <c r="K61" s="55"/>
      <c r="L61" s="17" t="s">
        <v>63</v>
      </c>
      <c r="M61" s="17" t="s">
        <v>149</v>
      </c>
      <c r="N61" s="17" t="s">
        <v>278</v>
      </c>
      <c r="O61" s="28">
        <v>4291.8609979917674</v>
      </c>
      <c r="P61" s="28">
        <v>5150.2331975901207</v>
      </c>
      <c r="Q61" s="28">
        <v>5150.2331975901207</v>
      </c>
      <c r="R61" s="28"/>
      <c r="S61" s="28"/>
      <c r="T61" s="28"/>
      <c r="U61" s="17" t="s">
        <v>95</v>
      </c>
      <c r="V61" s="17" t="s">
        <v>57</v>
      </c>
      <c r="W61" s="17" t="s">
        <v>85</v>
      </c>
      <c r="X61" s="20">
        <v>44572</v>
      </c>
      <c r="Y61" s="20">
        <v>44603</v>
      </c>
      <c r="Z61" s="17"/>
      <c r="AA61" s="17"/>
      <c r="AB61" s="17"/>
      <c r="AC61" s="17"/>
      <c r="AD61" s="17" t="s">
        <v>311</v>
      </c>
      <c r="AE61" s="17" t="s">
        <v>155</v>
      </c>
      <c r="AF61" s="17">
        <v>876</v>
      </c>
      <c r="AG61" s="17" t="s">
        <v>156</v>
      </c>
      <c r="AH61" s="17">
        <v>1</v>
      </c>
      <c r="AI61" s="29" t="s">
        <v>72</v>
      </c>
      <c r="AJ61" s="17" t="s">
        <v>73</v>
      </c>
      <c r="AK61" s="20">
        <v>44623</v>
      </c>
      <c r="AL61" s="20">
        <v>44623</v>
      </c>
      <c r="AM61" s="58">
        <v>44742</v>
      </c>
      <c r="AN61" s="20">
        <v>44742</v>
      </c>
      <c r="AO61" s="17">
        <v>2022</v>
      </c>
      <c r="AP61" s="17"/>
      <c r="AQ61" s="17" t="s">
        <v>616</v>
      </c>
      <c r="AR61" s="30" t="s">
        <v>313</v>
      </c>
      <c r="AS61" s="17" t="s">
        <v>314</v>
      </c>
      <c r="AT61" s="31">
        <v>2020</v>
      </c>
      <c r="AU61" s="31">
        <v>2022</v>
      </c>
      <c r="AV61" s="23">
        <v>10.150233197590122</v>
      </c>
      <c r="AW61" s="23">
        <v>5.1502331975901203</v>
      </c>
      <c r="AX61" s="23" t="s">
        <v>63</v>
      </c>
      <c r="AY61" s="32"/>
      <c r="AZ61" s="32"/>
      <c r="BA61" s="23"/>
      <c r="BB61" s="19"/>
      <c r="BC61" s="19"/>
      <c r="BD61" s="19"/>
      <c r="BE61" s="19"/>
    </row>
    <row r="62" spans="1:57" ht="75" customHeight="1">
      <c r="A62" s="17">
        <v>3</v>
      </c>
      <c r="B62" s="18">
        <v>220055</v>
      </c>
      <c r="C62" s="17" t="s">
        <v>57</v>
      </c>
      <c r="D62" s="17" t="s">
        <v>627</v>
      </c>
      <c r="E62" s="17" t="s">
        <v>628</v>
      </c>
      <c r="F62" s="17"/>
      <c r="G62" s="17" t="s">
        <v>629</v>
      </c>
      <c r="H62" s="18" t="s">
        <v>630</v>
      </c>
      <c r="I62" s="18" t="s">
        <v>630</v>
      </c>
      <c r="J62" s="17">
        <v>2</v>
      </c>
      <c r="K62" s="17"/>
      <c r="L62" s="17" t="s">
        <v>365</v>
      </c>
      <c r="M62" s="17" t="s">
        <v>440</v>
      </c>
      <c r="N62" s="17" t="s">
        <v>631</v>
      </c>
      <c r="O62" s="28">
        <v>33851.802000000003</v>
      </c>
      <c r="P62" s="28">
        <v>40622.161999999997</v>
      </c>
      <c r="Q62" s="24"/>
      <c r="R62" s="28">
        <v>40622.161999999997</v>
      </c>
      <c r="S62" s="24"/>
      <c r="T62" s="24"/>
      <c r="U62" s="102" t="s">
        <v>95</v>
      </c>
      <c r="V62" s="17" t="s">
        <v>57</v>
      </c>
      <c r="W62" s="17" t="s">
        <v>85</v>
      </c>
      <c r="X62" s="20">
        <v>44855</v>
      </c>
      <c r="Y62" s="20">
        <v>44894</v>
      </c>
      <c r="Z62" s="30"/>
      <c r="AA62" s="103"/>
      <c r="AB62" s="17"/>
      <c r="AC62" s="17"/>
      <c r="AD62" s="17" t="s">
        <v>632</v>
      </c>
      <c r="AE62" s="104" t="s">
        <v>97</v>
      </c>
      <c r="AF62" s="17">
        <v>876</v>
      </c>
      <c r="AG62" s="17" t="s">
        <v>156</v>
      </c>
      <c r="AH62" s="17">
        <v>1</v>
      </c>
      <c r="AI62" s="105">
        <v>3000000000</v>
      </c>
      <c r="AJ62" s="17" t="s">
        <v>73</v>
      </c>
      <c r="AK62" s="20">
        <v>44914</v>
      </c>
      <c r="AL62" s="106">
        <v>44936</v>
      </c>
      <c r="AM62" s="106">
        <v>45199</v>
      </c>
      <c r="AN62" s="106">
        <v>45219</v>
      </c>
      <c r="AO62" s="17">
        <v>2023</v>
      </c>
      <c r="AP62" s="30"/>
      <c r="AQ62" s="17"/>
      <c r="AR62" s="17"/>
      <c r="AS62" s="17"/>
      <c r="AT62" s="20"/>
      <c r="AU62" s="22"/>
      <c r="AV62" s="23"/>
      <c r="AW62" s="17"/>
      <c r="AX62" s="17"/>
      <c r="AY62" s="17"/>
      <c r="AZ62" s="17"/>
      <c r="BA62" s="17" t="s">
        <v>739</v>
      </c>
      <c r="BB62" s="24"/>
      <c r="BC62" s="24"/>
      <c r="BD62" s="24"/>
      <c r="BE62" s="24"/>
    </row>
    <row r="63" spans="1:57" ht="75" customHeight="1">
      <c r="A63" s="17">
        <v>3</v>
      </c>
      <c r="B63" s="18">
        <v>220056</v>
      </c>
      <c r="C63" s="17" t="s">
        <v>57</v>
      </c>
      <c r="D63" s="17" t="s">
        <v>627</v>
      </c>
      <c r="E63" s="17" t="s">
        <v>628</v>
      </c>
      <c r="F63" s="17"/>
      <c r="G63" s="17" t="s">
        <v>701</v>
      </c>
      <c r="H63" s="18" t="s">
        <v>630</v>
      </c>
      <c r="I63" s="18" t="s">
        <v>630</v>
      </c>
      <c r="J63" s="17">
        <v>2</v>
      </c>
      <c r="K63" s="17"/>
      <c r="L63" s="17" t="s">
        <v>365</v>
      </c>
      <c r="M63" s="17" t="s">
        <v>440</v>
      </c>
      <c r="N63" s="17" t="s">
        <v>631</v>
      </c>
      <c r="O63" s="28">
        <v>29849.55</v>
      </c>
      <c r="P63" s="28">
        <v>35819.46</v>
      </c>
      <c r="Q63" s="24"/>
      <c r="R63" s="28">
        <v>35819.46</v>
      </c>
      <c r="S63" s="24"/>
      <c r="T63" s="24"/>
      <c r="U63" s="102" t="s">
        <v>95</v>
      </c>
      <c r="V63" s="17" t="s">
        <v>57</v>
      </c>
      <c r="W63" s="17" t="s">
        <v>85</v>
      </c>
      <c r="X63" s="20">
        <v>44855</v>
      </c>
      <c r="Y63" s="20">
        <v>44894</v>
      </c>
      <c r="Z63" s="30"/>
      <c r="AA63" s="103"/>
      <c r="AB63" s="17"/>
      <c r="AC63" s="17"/>
      <c r="AD63" s="17" t="s">
        <v>701</v>
      </c>
      <c r="AE63" s="104" t="s">
        <v>97</v>
      </c>
      <c r="AF63" s="17">
        <v>876</v>
      </c>
      <c r="AG63" s="17" t="s">
        <v>156</v>
      </c>
      <c r="AH63" s="17">
        <v>1</v>
      </c>
      <c r="AI63" s="105">
        <v>3000000000</v>
      </c>
      <c r="AJ63" s="17" t="s">
        <v>73</v>
      </c>
      <c r="AK63" s="20">
        <v>44914</v>
      </c>
      <c r="AL63" s="106">
        <v>44936</v>
      </c>
      <c r="AM63" s="106">
        <v>45199</v>
      </c>
      <c r="AN63" s="106">
        <v>45219</v>
      </c>
      <c r="AO63" s="17">
        <v>2023</v>
      </c>
      <c r="AP63" s="30"/>
      <c r="AQ63" s="17"/>
      <c r="AR63" s="17"/>
      <c r="AS63" s="17"/>
      <c r="AT63" s="20"/>
      <c r="AU63" s="22"/>
      <c r="AV63" s="23"/>
      <c r="AW63" s="17"/>
      <c r="AX63" s="17"/>
      <c r="AY63" s="17"/>
      <c r="AZ63" s="17"/>
      <c r="BA63" s="17" t="s">
        <v>739</v>
      </c>
      <c r="BB63" s="24"/>
      <c r="BC63" s="24"/>
      <c r="BD63" s="24"/>
      <c r="BE63" s="24"/>
    </row>
    <row r="64" spans="1:57" ht="75" customHeight="1">
      <c r="A64" s="17">
        <v>3</v>
      </c>
      <c r="B64" s="18">
        <v>220057</v>
      </c>
      <c r="C64" s="17" t="s">
        <v>57</v>
      </c>
      <c r="D64" s="17" t="s">
        <v>627</v>
      </c>
      <c r="E64" s="17" t="s">
        <v>628</v>
      </c>
      <c r="F64" s="17"/>
      <c r="G64" s="17" t="s">
        <v>633</v>
      </c>
      <c r="H64" s="18" t="s">
        <v>630</v>
      </c>
      <c r="I64" s="18" t="s">
        <v>630</v>
      </c>
      <c r="J64" s="17">
        <v>2</v>
      </c>
      <c r="K64" s="17"/>
      <c r="L64" s="17" t="s">
        <v>365</v>
      </c>
      <c r="M64" s="17" t="s">
        <v>440</v>
      </c>
      <c r="N64" s="17" t="s">
        <v>631</v>
      </c>
      <c r="O64" s="28">
        <v>20044.169999999998</v>
      </c>
      <c r="P64" s="28">
        <v>24053.003999999997</v>
      </c>
      <c r="Q64" s="24"/>
      <c r="R64" s="28">
        <v>24053.003999999997</v>
      </c>
      <c r="S64" s="24"/>
      <c r="T64" s="24"/>
      <c r="U64" s="102" t="s">
        <v>95</v>
      </c>
      <c r="V64" s="17" t="s">
        <v>57</v>
      </c>
      <c r="W64" s="17" t="s">
        <v>85</v>
      </c>
      <c r="X64" s="20">
        <v>44855</v>
      </c>
      <c r="Y64" s="20">
        <v>44894</v>
      </c>
      <c r="Z64" s="30"/>
      <c r="AA64" s="103"/>
      <c r="AB64" s="17"/>
      <c r="AC64" s="17"/>
      <c r="AD64" s="17" t="s">
        <v>633</v>
      </c>
      <c r="AE64" s="104" t="s">
        <v>97</v>
      </c>
      <c r="AF64" s="17">
        <v>876</v>
      </c>
      <c r="AG64" s="17" t="s">
        <v>156</v>
      </c>
      <c r="AH64" s="17">
        <v>1</v>
      </c>
      <c r="AI64" s="105">
        <v>3000000000</v>
      </c>
      <c r="AJ64" s="17" t="s">
        <v>73</v>
      </c>
      <c r="AK64" s="20">
        <v>44914</v>
      </c>
      <c r="AL64" s="106">
        <v>44936</v>
      </c>
      <c r="AM64" s="106">
        <v>45199</v>
      </c>
      <c r="AN64" s="106">
        <v>45219</v>
      </c>
      <c r="AO64" s="17">
        <v>2023</v>
      </c>
      <c r="AP64" s="30"/>
      <c r="AQ64" s="17"/>
      <c r="AR64" s="17"/>
      <c r="AS64" s="17"/>
      <c r="AT64" s="20"/>
      <c r="AU64" s="22"/>
      <c r="AV64" s="23"/>
      <c r="AW64" s="17"/>
      <c r="AX64" s="17"/>
      <c r="AY64" s="17"/>
      <c r="AZ64" s="17"/>
      <c r="BA64" s="17" t="s">
        <v>739</v>
      </c>
      <c r="BB64" s="24"/>
      <c r="BC64" s="24"/>
      <c r="BD64" s="24"/>
      <c r="BE64" s="24"/>
    </row>
    <row r="65" spans="1:57" ht="75" customHeight="1">
      <c r="A65" s="17">
        <v>3</v>
      </c>
      <c r="B65" s="18">
        <v>220058</v>
      </c>
      <c r="C65" s="17" t="s">
        <v>57</v>
      </c>
      <c r="D65" s="17" t="s">
        <v>627</v>
      </c>
      <c r="E65" s="17" t="s">
        <v>628</v>
      </c>
      <c r="F65" s="17"/>
      <c r="G65" s="17" t="s">
        <v>634</v>
      </c>
      <c r="H65" s="18" t="s">
        <v>630</v>
      </c>
      <c r="I65" s="18" t="s">
        <v>630</v>
      </c>
      <c r="J65" s="17">
        <v>2</v>
      </c>
      <c r="K65" s="17"/>
      <c r="L65" s="17" t="s">
        <v>365</v>
      </c>
      <c r="M65" s="17" t="s">
        <v>440</v>
      </c>
      <c r="N65" s="17" t="s">
        <v>631</v>
      </c>
      <c r="O65" s="28">
        <v>33649.807999999997</v>
      </c>
      <c r="P65" s="28">
        <v>40379.769999999997</v>
      </c>
      <c r="Q65" s="24"/>
      <c r="R65" s="28">
        <v>40379.769999999997</v>
      </c>
      <c r="S65" s="24"/>
      <c r="T65" s="24"/>
      <c r="U65" s="102" t="s">
        <v>95</v>
      </c>
      <c r="V65" s="17" t="s">
        <v>57</v>
      </c>
      <c r="W65" s="17" t="s">
        <v>85</v>
      </c>
      <c r="X65" s="20">
        <v>44855</v>
      </c>
      <c r="Y65" s="20">
        <v>44894</v>
      </c>
      <c r="Z65" s="30"/>
      <c r="AA65" s="103"/>
      <c r="AB65" s="17"/>
      <c r="AC65" s="17"/>
      <c r="AD65" s="17" t="s">
        <v>634</v>
      </c>
      <c r="AE65" s="104" t="s">
        <v>97</v>
      </c>
      <c r="AF65" s="17">
        <v>876</v>
      </c>
      <c r="AG65" s="17" t="s">
        <v>156</v>
      </c>
      <c r="AH65" s="17">
        <v>1</v>
      </c>
      <c r="AI65" s="105">
        <v>3000000000</v>
      </c>
      <c r="AJ65" s="17" t="s">
        <v>73</v>
      </c>
      <c r="AK65" s="20">
        <v>44914</v>
      </c>
      <c r="AL65" s="106">
        <v>44936</v>
      </c>
      <c r="AM65" s="106">
        <v>45199</v>
      </c>
      <c r="AN65" s="106">
        <v>45219</v>
      </c>
      <c r="AO65" s="17">
        <v>2023</v>
      </c>
      <c r="AP65" s="30"/>
      <c r="AQ65" s="17"/>
      <c r="AR65" s="17"/>
      <c r="AS65" s="17"/>
      <c r="AT65" s="20"/>
      <c r="AU65" s="22"/>
      <c r="AV65" s="23"/>
      <c r="AW65" s="17"/>
      <c r="AX65" s="17"/>
      <c r="AY65" s="17"/>
      <c r="AZ65" s="17"/>
      <c r="BA65" s="17" t="s">
        <v>739</v>
      </c>
      <c r="BB65" s="24"/>
      <c r="BC65" s="24"/>
      <c r="BD65" s="24"/>
      <c r="BE65" s="24"/>
    </row>
    <row r="66" spans="1:57" ht="75" customHeight="1">
      <c r="A66" s="17">
        <v>3</v>
      </c>
      <c r="B66" s="18">
        <v>220059</v>
      </c>
      <c r="C66" s="17" t="s">
        <v>57</v>
      </c>
      <c r="D66" s="17" t="s">
        <v>627</v>
      </c>
      <c r="E66" s="17" t="s">
        <v>628</v>
      </c>
      <c r="F66" s="17"/>
      <c r="G66" s="17" t="s">
        <v>635</v>
      </c>
      <c r="H66" s="18" t="s">
        <v>630</v>
      </c>
      <c r="I66" s="18" t="s">
        <v>630</v>
      </c>
      <c r="J66" s="17">
        <v>2</v>
      </c>
      <c r="K66" s="17"/>
      <c r="L66" s="17" t="s">
        <v>365</v>
      </c>
      <c r="M66" s="17" t="s">
        <v>440</v>
      </c>
      <c r="N66" s="17" t="s">
        <v>631</v>
      </c>
      <c r="O66" s="28">
        <v>9287.02</v>
      </c>
      <c r="P66" s="28">
        <v>11144.43</v>
      </c>
      <c r="Q66" s="24"/>
      <c r="R66" s="28">
        <v>11144.43</v>
      </c>
      <c r="S66" s="24"/>
      <c r="T66" s="24"/>
      <c r="U66" s="102" t="s">
        <v>95</v>
      </c>
      <c r="V66" s="17" t="s">
        <v>57</v>
      </c>
      <c r="W66" s="17" t="s">
        <v>85</v>
      </c>
      <c r="X66" s="20">
        <v>44855</v>
      </c>
      <c r="Y66" s="20">
        <v>44894</v>
      </c>
      <c r="Z66" s="30"/>
      <c r="AA66" s="103"/>
      <c r="AB66" s="17"/>
      <c r="AC66" s="17"/>
      <c r="AD66" s="17" t="s">
        <v>635</v>
      </c>
      <c r="AE66" s="104" t="s">
        <v>97</v>
      </c>
      <c r="AF66" s="17">
        <v>876</v>
      </c>
      <c r="AG66" s="17" t="s">
        <v>156</v>
      </c>
      <c r="AH66" s="17">
        <v>1</v>
      </c>
      <c r="AI66" s="105">
        <v>3000000000</v>
      </c>
      <c r="AJ66" s="17" t="s">
        <v>73</v>
      </c>
      <c r="AK66" s="20">
        <v>44914</v>
      </c>
      <c r="AL66" s="106">
        <v>44936</v>
      </c>
      <c r="AM66" s="106">
        <v>45199</v>
      </c>
      <c r="AN66" s="106">
        <v>45219</v>
      </c>
      <c r="AO66" s="17">
        <v>2023</v>
      </c>
      <c r="AP66" s="30"/>
      <c r="AQ66" s="17"/>
      <c r="AR66" s="17"/>
      <c r="AS66" s="17"/>
      <c r="AT66" s="20"/>
      <c r="AU66" s="22"/>
      <c r="AV66" s="23"/>
      <c r="AW66" s="17"/>
      <c r="AX66" s="17"/>
      <c r="AY66" s="17"/>
      <c r="AZ66" s="17"/>
      <c r="BA66" s="17" t="s">
        <v>739</v>
      </c>
      <c r="BB66" s="24"/>
      <c r="BC66" s="24"/>
      <c r="BD66" s="24"/>
      <c r="BE66" s="24"/>
    </row>
    <row r="67" spans="1:57" ht="75" customHeight="1">
      <c r="A67" s="17">
        <v>3</v>
      </c>
      <c r="B67" s="18">
        <v>220060</v>
      </c>
      <c r="C67" s="17" t="s">
        <v>57</v>
      </c>
      <c r="D67" s="17" t="s">
        <v>627</v>
      </c>
      <c r="E67" s="17" t="s">
        <v>628</v>
      </c>
      <c r="F67" s="17"/>
      <c r="G67" s="17" t="s">
        <v>636</v>
      </c>
      <c r="H67" s="18" t="s">
        <v>630</v>
      </c>
      <c r="I67" s="18" t="s">
        <v>630</v>
      </c>
      <c r="J67" s="17">
        <v>2</v>
      </c>
      <c r="K67" s="17"/>
      <c r="L67" s="17" t="s">
        <v>365</v>
      </c>
      <c r="M67" s="17" t="s">
        <v>440</v>
      </c>
      <c r="N67" s="17" t="s">
        <v>631</v>
      </c>
      <c r="O67" s="28">
        <v>14256.27</v>
      </c>
      <c r="P67" s="28">
        <v>17107.524000000001</v>
      </c>
      <c r="Q67" s="24"/>
      <c r="R67" s="28">
        <v>17107.524000000001</v>
      </c>
      <c r="S67" s="24"/>
      <c r="T67" s="24"/>
      <c r="U67" s="102" t="s">
        <v>95</v>
      </c>
      <c r="V67" s="17" t="s">
        <v>57</v>
      </c>
      <c r="W67" s="17" t="s">
        <v>85</v>
      </c>
      <c r="X67" s="20">
        <v>44855</v>
      </c>
      <c r="Y67" s="20">
        <v>44894</v>
      </c>
      <c r="Z67" s="30"/>
      <c r="AA67" s="103"/>
      <c r="AB67" s="17"/>
      <c r="AC67" s="17"/>
      <c r="AD67" s="17" t="s">
        <v>636</v>
      </c>
      <c r="AE67" s="104" t="s">
        <v>97</v>
      </c>
      <c r="AF67" s="17">
        <v>876</v>
      </c>
      <c r="AG67" s="17" t="s">
        <v>156</v>
      </c>
      <c r="AH67" s="17">
        <v>1</v>
      </c>
      <c r="AI67" s="105">
        <v>3000000000</v>
      </c>
      <c r="AJ67" s="17" t="s">
        <v>73</v>
      </c>
      <c r="AK67" s="20">
        <v>44914</v>
      </c>
      <c r="AL67" s="106">
        <v>44936</v>
      </c>
      <c r="AM67" s="106">
        <v>45199</v>
      </c>
      <c r="AN67" s="106">
        <v>45219</v>
      </c>
      <c r="AO67" s="17">
        <v>2023</v>
      </c>
      <c r="AP67" s="30"/>
      <c r="AQ67" s="17"/>
      <c r="AR67" s="17"/>
      <c r="AS67" s="17"/>
      <c r="AT67" s="20"/>
      <c r="AU67" s="22"/>
      <c r="AV67" s="23"/>
      <c r="AW67" s="17"/>
      <c r="AX67" s="17"/>
      <c r="AY67" s="17"/>
      <c r="AZ67" s="17"/>
      <c r="BA67" s="17" t="s">
        <v>739</v>
      </c>
      <c r="BB67" s="24"/>
      <c r="BC67" s="24"/>
      <c r="BD67" s="24"/>
      <c r="BE67" s="24"/>
    </row>
    <row r="68" spans="1:57" ht="75" customHeight="1">
      <c r="A68" s="17">
        <v>3</v>
      </c>
      <c r="B68" s="18">
        <v>220061</v>
      </c>
      <c r="C68" s="17" t="s">
        <v>57</v>
      </c>
      <c r="D68" s="17" t="s">
        <v>627</v>
      </c>
      <c r="E68" s="17" t="s">
        <v>628</v>
      </c>
      <c r="F68" s="17"/>
      <c r="G68" s="17" t="s">
        <v>637</v>
      </c>
      <c r="H68" s="18" t="s">
        <v>630</v>
      </c>
      <c r="I68" s="18" t="s">
        <v>630</v>
      </c>
      <c r="J68" s="17">
        <v>2</v>
      </c>
      <c r="K68" s="17"/>
      <c r="L68" s="17" t="s">
        <v>365</v>
      </c>
      <c r="M68" s="17" t="s">
        <v>440</v>
      </c>
      <c r="N68" s="17" t="s">
        <v>631</v>
      </c>
      <c r="O68" s="28">
        <v>6306.9750000000004</v>
      </c>
      <c r="P68" s="28">
        <v>7568.37</v>
      </c>
      <c r="Q68" s="24"/>
      <c r="R68" s="28">
        <v>7568.37</v>
      </c>
      <c r="S68" s="24"/>
      <c r="T68" s="24"/>
      <c r="U68" s="102" t="s">
        <v>95</v>
      </c>
      <c r="V68" s="17" t="s">
        <v>57</v>
      </c>
      <c r="W68" s="17" t="s">
        <v>85</v>
      </c>
      <c r="X68" s="20">
        <v>44855</v>
      </c>
      <c r="Y68" s="20">
        <v>44894</v>
      </c>
      <c r="Z68" s="30"/>
      <c r="AA68" s="103"/>
      <c r="AB68" s="17"/>
      <c r="AC68" s="17"/>
      <c r="AD68" s="17" t="s">
        <v>637</v>
      </c>
      <c r="AE68" s="104" t="s">
        <v>97</v>
      </c>
      <c r="AF68" s="17">
        <v>876</v>
      </c>
      <c r="AG68" s="17" t="s">
        <v>156</v>
      </c>
      <c r="AH68" s="17">
        <v>1</v>
      </c>
      <c r="AI68" s="105">
        <v>3000000000</v>
      </c>
      <c r="AJ68" s="17" t="s">
        <v>73</v>
      </c>
      <c r="AK68" s="20">
        <v>44914</v>
      </c>
      <c r="AL68" s="106">
        <v>44936</v>
      </c>
      <c r="AM68" s="106">
        <v>45199</v>
      </c>
      <c r="AN68" s="106">
        <v>45219</v>
      </c>
      <c r="AO68" s="17">
        <v>2023</v>
      </c>
      <c r="AP68" s="30"/>
      <c r="AQ68" s="17"/>
      <c r="AR68" s="17"/>
      <c r="AS68" s="17"/>
      <c r="AT68" s="20"/>
      <c r="AU68" s="22"/>
      <c r="AV68" s="23"/>
      <c r="AW68" s="17"/>
      <c r="AX68" s="17"/>
      <c r="AY68" s="17"/>
      <c r="AZ68" s="17"/>
      <c r="BA68" s="17" t="s">
        <v>739</v>
      </c>
      <c r="BB68" s="24"/>
      <c r="BC68" s="24"/>
      <c r="BD68" s="24"/>
      <c r="BE68" s="24"/>
    </row>
    <row r="69" spans="1:57" ht="75" customHeight="1">
      <c r="A69" s="17">
        <v>3</v>
      </c>
      <c r="B69" s="18">
        <v>220062</v>
      </c>
      <c r="C69" s="17" t="s">
        <v>57</v>
      </c>
      <c r="D69" s="17" t="s">
        <v>627</v>
      </c>
      <c r="E69" s="17" t="s">
        <v>628</v>
      </c>
      <c r="F69" s="17"/>
      <c r="G69" s="17" t="s">
        <v>638</v>
      </c>
      <c r="H69" s="18" t="s">
        <v>630</v>
      </c>
      <c r="I69" s="18" t="s">
        <v>630</v>
      </c>
      <c r="J69" s="17">
        <v>2</v>
      </c>
      <c r="K69" s="17"/>
      <c r="L69" s="17" t="s">
        <v>365</v>
      </c>
      <c r="M69" s="17" t="s">
        <v>440</v>
      </c>
      <c r="N69" s="17" t="s">
        <v>631</v>
      </c>
      <c r="O69" s="28">
        <v>22836.05</v>
      </c>
      <c r="P69" s="28">
        <v>27403.24</v>
      </c>
      <c r="Q69" s="24"/>
      <c r="R69" s="28">
        <v>27403.24</v>
      </c>
      <c r="S69" s="24"/>
      <c r="T69" s="24"/>
      <c r="U69" s="102" t="s">
        <v>95</v>
      </c>
      <c r="V69" s="17" t="s">
        <v>57</v>
      </c>
      <c r="W69" s="17" t="s">
        <v>85</v>
      </c>
      <c r="X69" s="20">
        <v>44855</v>
      </c>
      <c r="Y69" s="20">
        <v>44894</v>
      </c>
      <c r="Z69" s="30"/>
      <c r="AA69" s="103"/>
      <c r="AB69" s="17"/>
      <c r="AC69" s="17"/>
      <c r="AD69" s="17" t="s">
        <v>638</v>
      </c>
      <c r="AE69" s="104" t="s">
        <v>97</v>
      </c>
      <c r="AF69" s="17">
        <v>876</v>
      </c>
      <c r="AG69" s="17" t="s">
        <v>156</v>
      </c>
      <c r="AH69" s="17">
        <v>1</v>
      </c>
      <c r="AI69" s="105">
        <v>3000000000</v>
      </c>
      <c r="AJ69" s="17" t="s">
        <v>73</v>
      </c>
      <c r="AK69" s="20">
        <v>44914</v>
      </c>
      <c r="AL69" s="106">
        <v>44936</v>
      </c>
      <c r="AM69" s="106">
        <v>45199</v>
      </c>
      <c r="AN69" s="106">
        <v>45219</v>
      </c>
      <c r="AO69" s="17">
        <v>2023</v>
      </c>
      <c r="AP69" s="30"/>
      <c r="AQ69" s="17"/>
      <c r="AR69" s="17"/>
      <c r="AS69" s="17"/>
      <c r="AT69" s="20"/>
      <c r="AU69" s="22"/>
      <c r="AV69" s="23"/>
      <c r="AW69" s="17"/>
      <c r="AX69" s="17"/>
      <c r="AY69" s="17"/>
      <c r="AZ69" s="17"/>
      <c r="BA69" s="17" t="s">
        <v>739</v>
      </c>
      <c r="BB69" s="24"/>
      <c r="BC69" s="24"/>
      <c r="BD69" s="24"/>
      <c r="BE69" s="24"/>
    </row>
    <row r="70" spans="1:57" ht="75" customHeight="1">
      <c r="A70" s="17">
        <v>3</v>
      </c>
      <c r="B70" s="18">
        <v>220063</v>
      </c>
      <c r="C70" s="17" t="s">
        <v>57</v>
      </c>
      <c r="D70" s="17" t="s">
        <v>627</v>
      </c>
      <c r="E70" s="17" t="s">
        <v>628</v>
      </c>
      <c r="F70" s="17"/>
      <c r="G70" s="17" t="s">
        <v>639</v>
      </c>
      <c r="H70" s="18" t="s">
        <v>630</v>
      </c>
      <c r="I70" s="18" t="s">
        <v>630</v>
      </c>
      <c r="J70" s="17">
        <v>2</v>
      </c>
      <c r="K70" s="17"/>
      <c r="L70" s="17" t="s">
        <v>365</v>
      </c>
      <c r="M70" s="17" t="s">
        <v>440</v>
      </c>
      <c r="N70" s="17" t="s">
        <v>631</v>
      </c>
      <c r="O70" s="28">
        <v>12105.46</v>
      </c>
      <c r="P70" s="28">
        <v>14526.55</v>
      </c>
      <c r="Q70" s="24"/>
      <c r="R70" s="28">
        <v>14526.55</v>
      </c>
      <c r="S70" s="24"/>
      <c r="T70" s="24"/>
      <c r="U70" s="102" t="s">
        <v>95</v>
      </c>
      <c r="V70" s="17" t="s">
        <v>57</v>
      </c>
      <c r="W70" s="17" t="s">
        <v>85</v>
      </c>
      <c r="X70" s="20">
        <v>44855</v>
      </c>
      <c r="Y70" s="20">
        <v>44894</v>
      </c>
      <c r="Z70" s="30"/>
      <c r="AA70" s="103"/>
      <c r="AB70" s="17"/>
      <c r="AC70" s="17"/>
      <c r="AD70" s="17" t="s">
        <v>639</v>
      </c>
      <c r="AE70" s="104" t="s">
        <v>97</v>
      </c>
      <c r="AF70" s="17">
        <v>876</v>
      </c>
      <c r="AG70" s="17" t="s">
        <v>156</v>
      </c>
      <c r="AH70" s="17">
        <v>1</v>
      </c>
      <c r="AI70" s="105">
        <v>3000000000</v>
      </c>
      <c r="AJ70" s="17" t="s">
        <v>73</v>
      </c>
      <c r="AK70" s="20">
        <v>44914</v>
      </c>
      <c r="AL70" s="106">
        <v>44936</v>
      </c>
      <c r="AM70" s="106">
        <v>45199</v>
      </c>
      <c r="AN70" s="106">
        <v>45219</v>
      </c>
      <c r="AO70" s="17">
        <v>2023</v>
      </c>
      <c r="AP70" s="30"/>
      <c r="AQ70" s="17"/>
      <c r="AR70" s="17"/>
      <c r="AS70" s="17"/>
      <c r="AT70" s="20"/>
      <c r="AU70" s="22"/>
      <c r="AV70" s="23"/>
      <c r="AW70" s="17"/>
      <c r="AX70" s="17"/>
      <c r="AY70" s="17"/>
      <c r="AZ70" s="17"/>
      <c r="BA70" s="17" t="s">
        <v>739</v>
      </c>
      <c r="BB70" s="24"/>
      <c r="BC70" s="24"/>
      <c r="BD70" s="24"/>
      <c r="BE70" s="24"/>
    </row>
    <row r="71" spans="1:57" ht="75" customHeight="1">
      <c r="A71" s="17">
        <v>3</v>
      </c>
      <c r="B71" s="18">
        <v>220064</v>
      </c>
      <c r="C71" s="17" t="s">
        <v>57</v>
      </c>
      <c r="D71" s="17" t="s">
        <v>627</v>
      </c>
      <c r="E71" s="17" t="s">
        <v>628</v>
      </c>
      <c r="F71" s="17"/>
      <c r="G71" s="17" t="s">
        <v>640</v>
      </c>
      <c r="H71" s="18" t="s">
        <v>630</v>
      </c>
      <c r="I71" s="18" t="s">
        <v>630</v>
      </c>
      <c r="J71" s="17">
        <v>2</v>
      </c>
      <c r="K71" s="17"/>
      <c r="L71" s="17" t="s">
        <v>365</v>
      </c>
      <c r="M71" s="17" t="s">
        <v>440</v>
      </c>
      <c r="N71" s="17" t="s">
        <v>631</v>
      </c>
      <c r="O71" s="28" t="s">
        <v>641</v>
      </c>
      <c r="P71" s="28">
        <v>39031.57</v>
      </c>
      <c r="Q71" s="24"/>
      <c r="R71" s="28">
        <v>39031.57</v>
      </c>
      <c r="S71" s="24"/>
      <c r="T71" s="24"/>
      <c r="U71" s="102" t="s">
        <v>95</v>
      </c>
      <c r="V71" s="17" t="s">
        <v>57</v>
      </c>
      <c r="W71" s="17" t="s">
        <v>85</v>
      </c>
      <c r="X71" s="20">
        <v>44855</v>
      </c>
      <c r="Y71" s="20">
        <v>44894</v>
      </c>
      <c r="Z71" s="30"/>
      <c r="AA71" s="103"/>
      <c r="AB71" s="17"/>
      <c r="AC71" s="17"/>
      <c r="AD71" s="17" t="s">
        <v>642</v>
      </c>
      <c r="AE71" s="104" t="s">
        <v>97</v>
      </c>
      <c r="AF71" s="17">
        <v>876</v>
      </c>
      <c r="AG71" s="17" t="s">
        <v>156</v>
      </c>
      <c r="AH71" s="17">
        <v>1</v>
      </c>
      <c r="AI71" s="105">
        <v>3000000000</v>
      </c>
      <c r="AJ71" s="17" t="s">
        <v>73</v>
      </c>
      <c r="AK71" s="20">
        <v>44914</v>
      </c>
      <c r="AL71" s="106">
        <v>44936</v>
      </c>
      <c r="AM71" s="106">
        <v>45199</v>
      </c>
      <c r="AN71" s="106">
        <v>45219</v>
      </c>
      <c r="AO71" s="17">
        <v>2023</v>
      </c>
      <c r="AP71" s="30"/>
      <c r="AQ71" s="17"/>
      <c r="AR71" s="17"/>
      <c r="AS71" s="17"/>
      <c r="AT71" s="20"/>
      <c r="AU71" s="22"/>
      <c r="AV71" s="23"/>
      <c r="AW71" s="17"/>
      <c r="AX71" s="17"/>
      <c r="AY71" s="17"/>
      <c r="AZ71" s="17"/>
      <c r="BA71" s="17" t="s">
        <v>739</v>
      </c>
      <c r="BB71" s="24"/>
      <c r="BC71" s="24"/>
      <c r="BD71" s="24"/>
      <c r="BE71" s="24"/>
    </row>
    <row r="72" spans="1:57" ht="75" customHeight="1">
      <c r="A72" s="17">
        <v>3</v>
      </c>
      <c r="B72" s="18">
        <v>220065</v>
      </c>
      <c r="C72" s="17" t="s">
        <v>57</v>
      </c>
      <c r="D72" s="17" t="s">
        <v>627</v>
      </c>
      <c r="E72" s="17" t="s">
        <v>628</v>
      </c>
      <c r="F72" s="17"/>
      <c r="G72" s="17" t="s">
        <v>643</v>
      </c>
      <c r="H72" s="18" t="s">
        <v>630</v>
      </c>
      <c r="I72" s="18" t="s">
        <v>630</v>
      </c>
      <c r="J72" s="17">
        <v>2</v>
      </c>
      <c r="K72" s="17"/>
      <c r="L72" s="17" t="s">
        <v>365</v>
      </c>
      <c r="M72" s="17" t="s">
        <v>440</v>
      </c>
      <c r="N72" s="17" t="s">
        <v>631</v>
      </c>
      <c r="O72" s="28">
        <v>29014.91</v>
      </c>
      <c r="P72" s="28">
        <v>34817.879999999997</v>
      </c>
      <c r="Q72" s="24"/>
      <c r="R72" s="28">
        <v>34817.879999999997</v>
      </c>
      <c r="S72" s="24"/>
      <c r="T72" s="24"/>
      <c r="U72" s="102" t="s">
        <v>95</v>
      </c>
      <c r="V72" s="17" t="s">
        <v>57</v>
      </c>
      <c r="W72" s="17" t="s">
        <v>85</v>
      </c>
      <c r="X72" s="20">
        <v>44855</v>
      </c>
      <c r="Y72" s="20">
        <v>44894</v>
      </c>
      <c r="Z72" s="30"/>
      <c r="AA72" s="103"/>
      <c r="AB72" s="17"/>
      <c r="AC72" s="17"/>
      <c r="AD72" s="17" t="s">
        <v>643</v>
      </c>
      <c r="AE72" s="104" t="s">
        <v>97</v>
      </c>
      <c r="AF72" s="17">
        <v>876</v>
      </c>
      <c r="AG72" s="17" t="s">
        <v>156</v>
      </c>
      <c r="AH72" s="17">
        <v>1</v>
      </c>
      <c r="AI72" s="105">
        <v>3000000000</v>
      </c>
      <c r="AJ72" s="17" t="s">
        <v>73</v>
      </c>
      <c r="AK72" s="20">
        <v>44914</v>
      </c>
      <c r="AL72" s="106">
        <v>44936</v>
      </c>
      <c r="AM72" s="106">
        <v>45199</v>
      </c>
      <c r="AN72" s="106">
        <v>45219</v>
      </c>
      <c r="AO72" s="17">
        <v>2023</v>
      </c>
      <c r="AP72" s="30"/>
      <c r="AQ72" s="17"/>
      <c r="AR72" s="17"/>
      <c r="AS72" s="17"/>
      <c r="AT72" s="20"/>
      <c r="AU72" s="22"/>
      <c r="AV72" s="23"/>
      <c r="AW72" s="17"/>
      <c r="AX72" s="17"/>
      <c r="AY72" s="17"/>
      <c r="AZ72" s="17"/>
      <c r="BA72" s="17" t="s">
        <v>739</v>
      </c>
      <c r="BB72" s="24"/>
      <c r="BC72" s="24"/>
      <c r="BD72" s="24"/>
      <c r="BE72" s="24"/>
    </row>
    <row r="73" spans="1:57" ht="75" customHeight="1">
      <c r="A73" s="17">
        <v>3</v>
      </c>
      <c r="B73" s="18">
        <v>220066</v>
      </c>
      <c r="C73" s="17" t="s">
        <v>57</v>
      </c>
      <c r="D73" s="17" t="s">
        <v>627</v>
      </c>
      <c r="E73" s="17" t="s">
        <v>628</v>
      </c>
      <c r="F73" s="17"/>
      <c r="G73" s="17" t="s">
        <v>644</v>
      </c>
      <c r="H73" s="18" t="s">
        <v>630</v>
      </c>
      <c r="I73" s="18" t="s">
        <v>630</v>
      </c>
      <c r="J73" s="17">
        <v>2</v>
      </c>
      <c r="K73" s="17"/>
      <c r="L73" s="17" t="s">
        <v>365</v>
      </c>
      <c r="M73" s="17" t="s">
        <v>440</v>
      </c>
      <c r="N73" s="17" t="s">
        <v>631</v>
      </c>
      <c r="O73" s="28">
        <v>39347.483</v>
      </c>
      <c r="P73" s="28">
        <v>47216.98</v>
      </c>
      <c r="Q73" s="24"/>
      <c r="R73" s="28">
        <v>47216.98</v>
      </c>
      <c r="S73" s="24"/>
      <c r="T73" s="24"/>
      <c r="U73" s="102" t="s">
        <v>95</v>
      </c>
      <c r="V73" s="17" t="s">
        <v>57</v>
      </c>
      <c r="W73" s="17" t="s">
        <v>85</v>
      </c>
      <c r="X73" s="20">
        <v>44855</v>
      </c>
      <c r="Y73" s="20">
        <v>44894</v>
      </c>
      <c r="Z73" s="30"/>
      <c r="AA73" s="103"/>
      <c r="AB73" s="17"/>
      <c r="AC73" s="17"/>
      <c r="AD73" s="17" t="s">
        <v>644</v>
      </c>
      <c r="AE73" s="104" t="s">
        <v>97</v>
      </c>
      <c r="AF73" s="17">
        <v>876</v>
      </c>
      <c r="AG73" s="17" t="s">
        <v>156</v>
      </c>
      <c r="AH73" s="17">
        <v>1</v>
      </c>
      <c r="AI73" s="105">
        <v>3000000000</v>
      </c>
      <c r="AJ73" s="17" t="s">
        <v>73</v>
      </c>
      <c r="AK73" s="20">
        <v>44914</v>
      </c>
      <c r="AL73" s="106">
        <v>44936</v>
      </c>
      <c r="AM73" s="106">
        <v>45199</v>
      </c>
      <c r="AN73" s="106">
        <v>45219</v>
      </c>
      <c r="AO73" s="17">
        <v>2023</v>
      </c>
      <c r="AP73" s="30"/>
      <c r="AQ73" s="17"/>
      <c r="AR73" s="17"/>
      <c r="AS73" s="17"/>
      <c r="AT73" s="20"/>
      <c r="AU73" s="22"/>
      <c r="AV73" s="23"/>
      <c r="AW73" s="17"/>
      <c r="AX73" s="17"/>
      <c r="AY73" s="17"/>
      <c r="AZ73" s="17"/>
      <c r="BA73" s="17" t="s">
        <v>739</v>
      </c>
      <c r="BB73" s="24"/>
      <c r="BC73" s="24"/>
      <c r="BD73" s="24"/>
      <c r="BE73" s="24"/>
    </row>
    <row r="74" spans="1:57" ht="75" customHeight="1">
      <c r="A74" s="17">
        <v>3</v>
      </c>
      <c r="B74" s="18">
        <v>220067</v>
      </c>
      <c r="C74" s="17" t="s">
        <v>57</v>
      </c>
      <c r="D74" s="17" t="s">
        <v>627</v>
      </c>
      <c r="E74" s="17" t="s">
        <v>628</v>
      </c>
      <c r="F74" s="17"/>
      <c r="G74" s="17" t="s">
        <v>645</v>
      </c>
      <c r="H74" s="18" t="s">
        <v>630</v>
      </c>
      <c r="I74" s="18" t="s">
        <v>630</v>
      </c>
      <c r="J74" s="17">
        <v>2</v>
      </c>
      <c r="K74" s="17"/>
      <c r="L74" s="17" t="s">
        <v>365</v>
      </c>
      <c r="M74" s="17" t="s">
        <v>440</v>
      </c>
      <c r="N74" s="17" t="s">
        <v>631</v>
      </c>
      <c r="O74" s="28">
        <v>3152.83</v>
      </c>
      <c r="P74" s="28">
        <v>3783.3959999999997</v>
      </c>
      <c r="Q74" s="24"/>
      <c r="R74" s="28">
        <v>3783.3959999999997</v>
      </c>
      <c r="S74" s="24"/>
      <c r="T74" s="24"/>
      <c r="U74" s="102" t="s">
        <v>95</v>
      </c>
      <c r="V74" s="17" t="s">
        <v>57</v>
      </c>
      <c r="W74" s="17" t="s">
        <v>85</v>
      </c>
      <c r="X74" s="20">
        <v>44855</v>
      </c>
      <c r="Y74" s="20">
        <v>44894</v>
      </c>
      <c r="Z74" s="30"/>
      <c r="AA74" s="103"/>
      <c r="AB74" s="17"/>
      <c r="AC74" s="17"/>
      <c r="AD74" s="17" t="s">
        <v>645</v>
      </c>
      <c r="AE74" s="104" t="s">
        <v>97</v>
      </c>
      <c r="AF74" s="17">
        <v>876</v>
      </c>
      <c r="AG74" s="17" t="s">
        <v>156</v>
      </c>
      <c r="AH74" s="17">
        <v>1</v>
      </c>
      <c r="AI74" s="105">
        <v>3000000000</v>
      </c>
      <c r="AJ74" s="17" t="s">
        <v>73</v>
      </c>
      <c r="AK74" s="20">
        <v>44914</v>
      </c>
      <c r="AL74" s="106">
        <v>44936</v>
      </c>
      <c r="AM74" s="106">
        <v>45199</v>
      </c>
      <c r="AN74" s="106">
        <v>45219</v>
      </c>
      <c r="AO74" s="17">
        <v>2023</v>
      </c>
      <c r="AP74" s="30"/>
      <c r="AQ74" s="17"/>
      <c r="AR74" s="17"/>
      <c r="AS74" s="17"/>
      <c r="AT74" s="20"/>
      <c r="AU74" s="22"/>
      <c r="AV74" s="23"/>
      <c r="AW74" s="17"/>
      <c r="AX74" s="17"/>
      <c r="AY74" s="17"/>
      <c r="AZ74" s="17"/>
      <c r="BA74" s="17" t="s">
        <v>739</v>
      </c>
      <c r="BB74" s="24"/>
      <c r="BC74" s="24"/>
      <c r="BD74" s="24"/>
      <c r="BE74" s="24"/>
    </row>
    <row r="75" spans="1:57" ht="75" customHeight="1">
      <c r="A75" s="17">
        <v>3</v>
      </c>
      <c r="B75" s="18">
        <v>220068</v>
      </c>
      <c r="C75" s="17" t="s">
        <v>57</v>
      </c>
      <c r="D75" s="17" t="s">
        <v>627</v>
      </c>
      <c r="E75" s="17" t="s">
        <v>628</v>
      </c>
      <c r="F75" s="17"/>
      <c r="G75" s="17" t="s">
        <v>646</v>
      </c>
      <c r="H75" s="18" t="s">
        <v>647</v>
      </c>
      <c r="I75" s="18" t="s">
        <v>647</v>
      </c>
      <c r="J75" s="17">
        <v>2</v>
      </c>
      <c r="K75" s="17"/>
      <c r="L75" s="17" t="s">
        <v>365</v>
      </c>
      <c r="M75" s="17" t="s">
        <v>440</v>
      </c>
      <c r="N75" s="17" t="s">
        <v>631</v>
      </c>
      <c r="O75" s="28">
        <v>20655.25</v>
      </c>
      <c r="P75" s="28">
        <v>24786.3</v>
      </c>
      <c r="Q75" s="24"/>
      <c r="R75" s="28">
        <v>24786.3</v>
      </c>
      <c r="S75" s="24"/>
      <c r="T75" s="24"/>
      <c r="U75" s="102" t="s">
        <v>95</v>
      </c>
      <c r="V75" s="17" t="s">
        <v>57</v>
      </c>
      <c r="W75" s="17" t="s">
        <v>85</v>
      </c>
      <c r="X75" s="20">
        <v>44855</v>
      </c>
      <c r="Y75" s="20">
        <v>44894</v>
      </c>
      <c r="Z75" s="30"/>
      <c r="AA75" s="103"/>
      <c r="AB75" s="17"/>
      <c r="AC75" s="17"/>
      <c r="AD75" s="17" t="s">
        <v>646</v>
      </c>
      <c r="AE75" s="104" t="s">
        <v>97</v>
      </c>
      <c r="AF75" s="17">
        <v>876</v>
      </c>
      <c r="AG75" s="17" t="s">
        <v>156</v>
      </c>
      <c r="AH75" s="17">
        <v>1</v>
      </c>
      <c r="AI75" s="105">
        <v>3000000000</v>
      </c>
      <c r="AJ75" s="17" t="s">
        <v>73</v>
      </c>
      <c r="AK75" s="20">
        <v>44914</v>
      </c>
      <c r="AL75" s="106">
        <v>44936</v>
      </c>
      <c r="AM75" s="106">
        <v>45199</v>
      </c>
      <c r="AN75" s="106">
        <v>45219</v>
      </c>
      <c r="AO75" s="17">
        <v>2023</v>
      </c>
      <c r="AP75" s="30"/>
      <c r="AQ75" s="17"/>
      <c r="AR75" s="17"/>
      <c r="AS75" s="17"/>
      <c r="AT75" s="20"/>
      <c r="AU75" s="22"/>
      <c r="AV75" s="23"/>
      <c r="AW75" s="17"/>
      <c r="AX75" s="17"/>
      <c r="AY75" s="17"/>
      <c r="AZ75" s="17"/>
      <c r="BA75" s="17" t="s">
        <v>739</v>
      </c>
      <c r="BB75" s="24"/>
      <c r="BC75" s="24"/>
      <c r="BD75" s="24"/>
      <c r="BE75" s="24"/>
    </row>
    <row r="76" spans="1:57" ht="75" customHeight="1">
      <c r="A76" s="17">
        <v>3</v>
      </c>
      <c r="B76" s="18">
        <v>220069</v>
      </c>
      <c r="C76" s="17" t="s">
        <v>57</v>
      </c>
      <c r="D76" s="17" t="s">
        <v>627</v>
      </c>
      <c r="E76" s="17" t="s">
        <v>628</v>
      </c>
      <c r="F76" s="17"/>
      <c r="G76" s="17" t="s">
        <v>648</v>
      </c>
      <c r="H76" s="18" t="s">
        <v>630</v>
      </c>
      <c r="I76" s="18" t="s">
        <v>630</v>
      </c>
      <c r="J76" s="17">
        <v>2</v>
      </c>
      <c r="K76" s="17"/>
      <c r="L76" s="17" t="s">
        <v>365</v>
      </c>
      <c r="M76" s="17" t="s">
        <v>440</v>
      </c>
      <c r="N76" s="17" t="s">
        <v>631</v>
      </c>
      <c r="O76" s="28">
        <v>10613.48</v>
      </c>
      <c r="P76" s="28">
        <v>12736.175999999999</v>
      </c>
      <c r="Q76" s="24"/>
      <c r="R76" s="28">
        <v>12736.175999999999</v>
      </c>
      <c r="S76" s="24"/>
      <c r="T76" s="24"/>
      <c r="U76" s="102" t="s">
        <v>95</v>
      </c>
      <c r="V76" s="17" t="s">
        <v>57</v>
      </c>
      <c r="W76" s="17" t="s">
        <v>85</v>
      </c>
      <c r="X76" s="20">
        <v>44855</v>
      </c>
      <c r="Y76" s="20">
        <v>44894</v>
      </c>
      <c r="Z76" s="30"/>
      <c r="AA76" s="103"/>
      <c r="AB76" s="17"/>
      <c r="AC76" s="17"/>
      <c r="AD76" s="17" t="s">
        <v>648</v>
      </c>
      <c r="AE76" s="104" t="s">
        <v>97</v>
      </c>
      <c r="AF76" s="17">
        <v>876</v>
      </c>
      <c r="AG76" s="17" t="s">
        <v>156</v>
      </c>
      <c r="AH76" s="17">
        <v>1</v>
      </c>
      <c r="AI76" s="105">
        <v>3000000000</v>
      </c>
      <c r="AJ76" s="17" t="s">
        <v>73</v>
      </c>
      <c r="AK76" s="20">
        <v>44914</v>
      </c>
      <c r="AL76" s="106">
        <v>44936</v>
      </c>
      <c r="AM76" s="106">
        <v>45199</v>
      </c>
      <c r="AN76" s="106">
        <v>45219</v>
      </c>
      <c r="AO76" s="17">
        <v>2023</v>
      </c>
      <c r="AP76" s="30"/>
      <c r="AQ76" s="17"/>
      <c r="AR76" s="17"/>
      <c r="AS76" s="17"/>
      <c r="AT76" s="20"/>
      <c r="AU76" s="22"/>
      <c r="AV76" s="23"/>
      <c r="AW76" s="17"/>
      <c r="AX76" s="17"/>
      <c r="AY76" s="17"/>
      <c r="AZ76" s="17"/>
      <c r="BA76" s="17" t="s">
        <v>739</v>
      </c>
      <c r="BB76" s="24"/>
      <c r="BC76" s="24"/>
      <c r="BD76" s="24"/>
      <c r="BE76" s="24"/>
    </row>
    <row r="77" spans="1:57" ht="75" customHeight="1">
      <c r="A77" s="17">
        <v>3</v>
      </c>
      <c r="B77" s="18">
        <v>220070</v>
      </c>
      <c r="C77" s="17" t="s">
        <v>57</v>
      </c>
      <c r="D77" s="17" t="s">
        <v>627</v>
      </c>
      <c r="E77" s="17" t="s">
        <v>628</v>
      </c>
      <c r="F77" s="17"/>
      <c r="G77" s="17" t="s">
        <v>649</v>
      </c>
      <c r="H77" s="18" t="s">
        <v>650</v>
      </c>
      <c r="I77" s="18" t="s">
        <v>650</v>
      </c>
      <c r="J77" s="17">
        <v>2</v>
      </c>
      <c r="K77" s="17"/>
      <c r="L77" s="17" t="s">
        <v>365</v>
      </c>
      <c r="M77" s="17" t="s">
        <v>440</v>
      </c>
      <c r="N77" s="17" t="s">
        <v>631</v>
      </c>
      <c r="O77" s="28">
        <v>5765.83</v>
      </c>
      <c r="P77" s="28">
        <v>6918.99</v>
      </c>
      <c r="Q77" s="24"/>
      <c r="R77" s="28">
        <v>6918.99</v>
      </c>
      <c r="S77" s="24"/>
      <c r="T77" s="24"/>
      <c r="U77" s="102" t="s">
        <v>95</v>
      </c>
      <c r="V77" s="17" t="s">
        <v>57</v>
      </c>
      <c r="W77" s="17" t="s">
        <v>85</v>
      </c>
      <c r="X77" s="20">
        <v>44855</v>
      </c>
      <c r="Y77" s="20">
        <v>44894</v>
      </c>
      <c r="Z77" s="30"/>
      <c r="AA77" s="103"/>
      <c r="AB77" s="17"/>
      <c r="AC77" s="17"/>
      <c r="AD77" s="17" t="s">
        <v>649</v>
      </c>
      <c r="AE77" s="104" t="s">
        <v>97</v>
      </c>
      <c r="AF77" s="17">
        <v>876</v>
      </c>
      <c r="AG77" s="17" t="s">
        <v>156</v>
      </c>
      <c r="AH77" s="17">
        <v>1</v>
      </c>
      <c r="AI77" s="105">
        <v>3000000000</v>
      </c>
      <c r="AJ77" s="17" t="s">
        <v>73</v>
      </c>
      <c r="AK77" s="20">
        <v>44914</v>
      </c>
      <c r="AL77" s="106">
        <v>44936</v>
      </c>
      <c r="AM77" s="106">
        <v>45290</v>
      </c>
      <c r="AN77" s="106">
        <v>45310</v>
      </c>
      <c r="AO77" s="17" t="s">
        <v>89</v>
      </c>
      <c r="AP77" s="30"/>
      <c r="AQ77" s="17"/>
      <c r="AR77" s="17"/>
      <c r="AS77" s="17"/>
      <c r="AT77" s="20"/>
      <c r="AU77" s="22"/>
      <c r="AV77" s="23"/>
      <c r="AW77" s="17"/>
      <c r="AX77" s="17"/>
      <c r="AY77" s="17"/>
      <c r="AZ77" s="17"/>
      <c r="BA77" s="17" t="s">
        <v>739</v>
      </c>
      <c r="BB77" s="24"/>
      <c r="BC77" s="24"/>
      <c r="BD77" s="24"/>
      <c r="BE77" s="24"/>
    </row>
    <row r="78" spans="1:57" ht="75" customHeight="1">
      <c r="A78" s="17">
        <v>3</v>
      </c>
      <c r="B78" s="18">
        <v>220071</v>
      </c>
      <c r="C78" s="17" t="s">
        <v>57</v>
      </c>
      <c r="D78" s="17" t="s">
        <v>627</v>
      </c>
      <c r="E78" s="17" t="s">
        <v>628</v>
      </c>
      <c r="F78" s="17"/>
      <c r="G78" s="17" t="s">
        <v>651</v>
      </c>
      <c r="H78" s="18" t="s">
        <v>630</v>
      </c>
      <c r="I78" s="18" t="s">
        <v>630</v>
      </c>
      <c r="J78" s="17">
        <v>2</v>
      </c>
      <c r="K78" s="17"/>
      <c r="L78" s="17" t="s">
        <v>365</v>
      </c>
      <c r="M78" s="17" t="s">
        <v>440</v>
      </c>
      <c r="N78" s="17" t="s">
        <v>631</v>
      </c>
      <c r="O78" s="28">
        <v>37331.839999999997</v>
      </c>
      <c r="P78" s="28">
        <v>44798.207999999991</v>
      </c>
      <c r="Q78" s="24"/>
      <c r="R78" s="28">
        <v>44798.207999999991</v>
      </c>
      <c r="S78" s="24"/>
      <c r="T78" s="24"/>
      <c r="U78" s="102" t="s">
        <v>95</v>
      </c>
      <c r="V78" s="17" t="s">
        <v>57</v>
      </c>
      <c r="W78" s="17" t="s">
        <v>85</v>
      </c>
      <c r="X78" s="20">
        <v>44855</v>
      </c>
      <c r="Y78" s="20">
        <v>44894</v>
      </c>
      <c r="Z78" s="30"/>
      <c r="AA78" s="103"/>
      <c r="AB78" s="17"/>
      <c r="AC78" s="17"/>
      <c r="AD78" s="17" t="s">
        <v>651</v>
      </c>
      <c r="AE78" s="104" t="s">
        <v>97</v>
      </c>
      <c r="AF78" s="17">
        <v>876</v>
      </c>
      <c r="AG78" s="17" t="s">
        <v>156</v>
      </c>
      <c r="AH78" s="17">
        <v>1</v>
      </c>
      <c r="AI78" s="105">
        <v>3000000000</v>
      </c>
      <c r="AJ78" s="17" t="s">
        <v>73</v>
      </c>
      <c r="AK78" s="20">
        <v>44914</v>
      </c>
      <c r="AL78" s="106">
        <v>44936</v>
      </c>
      <c r="AM78" s="106">
        <v>45199</v>
      </c>
      <c r="AN78" s="106">
        <v>45219</v>
      </c>
      <c r="AO78" s="17">
        <v>2023</v>
      </c>
      <c r="AP78" s="30"/>
      <c r="AQ78" s="17"/>
      <c r="AR78" s="17"/>
      <c r="AS78" s="17"/>
      <c r="AT78" s="20"/>
      <c r="AU78" s="22"/>
      <c r="AV78" s="23"/>
      <c r="AW78" s="17"/>
      <c r="AX78" s="17"/>
      <c r="AY78" s="17"/>
      <c r="AZ78" s="17"/>
      <c r="BA78" s="17" t="s">
        <v>739</v>
      </c>
      <c r="BB78" s="24"/>
      <c r="BC78" s="24"/>
      <c r="BD78" s="24"/>
      <c r="BE78" s="24"/>
    </row>
    <row r="79" spans="1:57" ht="75" customHeight="1">
      <c r="A79" s="17">
        <v>3</v>
      </c>
      <c r="B79" s="18">
        <v>220072</v>
      </c>
      <c r="C79" s="17" t="s">
        <v>57</v>
      </c>
      <c r="D79" s="17" t="s">
        <v>627</v>
      </c>
      <c r="E79" s="17" t="s">
        <v>628</v>
      </c>
      <c r="F79" s="17"/>
      <c r="G79" s="17" t="s">
        <v>652</v>
      </c>
      <c r="H79" s="18" t="s">
        <v>630</v>
      </c>
      <c r="I79" s="18" t="s">
        <v>630</v>
      </c>
      <c r="J79" s="17">
        <v>2</v>
      </c>
      <c r="K79" s="17"/>
      <c r="L79" s="17" t="s">
        <v>365</v>
      </c>
      <c r="M79" s="17" t="s">
        <v>440</v>
      </c>
      <c r="N79" s="17" t="s">
        <v>631</v>
      </c>
      <c r="O79" s="28">
        <v>11584.61</v>
      </c>
      <c r="P79" s="28">
        <v>13901.46</v>
      </c>
      <c r="Q79" s="24"/>
      <c r="R79" s="28">
        <v>13901.46</v>
      </c>
      <c r="S79" s="24"/>
      <c r="T79" s="24"/>
      <c r="U79" s="102" t="s">
        <v>95</v>
      </c>
      <c r="V79" s="17" t="s">
        <v>57</v>
      </c>
      <c r="W79" s="17" t="s">
        <v>85</v>
      </c>
      <c r="X79" s="20">
        <v>44855</v>
      </c>
      <c r="Y79" s="20">
        <v>44894</v>
      </c>
      <c r="Z79" s="30"/>
      <c r="AA79" s="103"/>
      <c r="AB79" s="17"/>
      <c r="AC79" s="17"/>
      <c r="AD79" s="17" t="s">
        <v>652</v>
      </c>
      <c r="AE79" s="104" t="s">
        <v>97</v>
      </c>
      <c r="AF79" s="17">
        <v>876</v>
      </c>
      <c r="AG79" s="17" t="s">
        <v>156</v>
      </c>
      <c r="AH79" s="17">
        <v>1</v>
      </c>
      <c r="AI79" s="105">
        <v>3000000000</v>
      </c>
      <c r="AJ79" s="17" t="s">
        <v>73</v>
      </c>
      <c r="AK79" s="20">
        <v>44914</v>
      </c>
      <c r="AL79" s="106">
        <v>44936</v>
      </c>
      <c r="AM79" s="106">
        <v>45199</v>
      </c>
      <c r="AN79" s="106">
        <v>45219</v>
      </c>
      <c r="AO79" s="17">
        <v>2023</v>
      </c>
      <c r="AP79" s="30"/>
      <c r="AQ79" s="17"/>
      <c r="AR79" s="17"/>
      <c r="AS79" s="17"/>
      <c r="AT79" s="20"/>
      <c r="AU79" s="22"/>
      <c r="AV79" s="23"/>
      <c r="AW79" s="17"/>
      <c r="AX79" s="17"/>
      <c r="AY79" s="17"/>
      <c r="AZ79" s="17"/>
      <c r="BA79" s="17" t="s">
        <v>739</v>
      </c>
      <c r="BB79" s="24"/>
      <c r="BC79" s="24"/>
      <c r="BD79" s="24"/>
      <c r="BE79" s="24"/>
    </row>
    <row r="80" spans="1:57" ht="75" customHeight="1">
      <c r="A80" s="17">
        <v>3</v>
      </c>
      <c r="B80" s="18">
        <v>220073</v>
      </c>
      <c r="C80" s="17" t="s">
        <v>57</v>
      </c>
      <c r="D80" s="17" t="s">
        <v>627</v>
      </c>
      <c r="E80" s="17" t="s">
        <v>628</v>
      </c>
      <c r="F80" s="17"/>
      <c r="G80" s="17" t="s">
        <v>653</v>
      </c>
      <c r="H80" s="18" t="s">
        <v>650</v>
      </c>
      <c r="I80" s="18" t="s">
        <v>650</v>
      </c>
      <c r="J80" s="17">
        <v>2</v>
      </c>
      <c r="K80" s="17"/>
      <c r="L80" s="17" t="s">
        <v>365</v>
      </c>
      <c r="M80" s="17" t="s">
        <v>440</v>
      </c>
      <c r="N80" s="17" t="s">
        <v>631</v>
      </c>
      <c r="O80" s="28">
        <v>4862.0600000000004</v>
      </c>
      <c r="P80" s="28">
        <v>5834.47</v>
      </c>
      <c r="Q80" s="24"/>
      <c r="R80" s="28">
        <v>5834.47</v>
      </c>
      <c r="S80" s="24"/>
      <c r="T80" s="24"/>
      <c r="U80" s="102" t="s">
        <v>95</v>
      </c>
      <c r="V80" s="17" t="s">
        <v>57</v>
      </c>
      <c r="W80" s="17" t="s">
        <v>85</v>
      </c>
      <c r="X80" s="20">
        <v>44855</v>
      </c>
      <c r="Y80" s="20">
        <v>44894</v>
      </c>
      <c r="Z80" s="30"/>
      <c r="AA80" s="103"/>
      <c r="AB80" s="17"/>
      <c r="AC80" s="17"/>
      <c r="AD80" s="17" t="s">
        <v>653</v>
      </c>
      <c r="AE80" s="104" t="s">
        <v>97</v>
      </c>
      <c r="AF80" s="17">
        <v>876</v>
      </c>
      <c r="AG80" s="17" t="s">
        <v>156</v>
      </c>
      <c r="AH80" s="17">
        <v>1</v>
      </c>
      <c r="AI80" s="105">
        <v>3000000000</v>
      </c>
      <c r="AJ80" s="17" t="s">
        <v>73</v>
      </c>
      <c r="AK80" s="20">
        <v>44914</v>
      </c>
      <c r="AL80" s="106">
        <v>44936</v>
      </c>
      <c r="AM80" s="106">
        <v>45199</v>
      </c>
      <c r="AN80" s="106">
        <v>45219</v>
      </c>
      <c r="AO80" s="17">
        <v>2023</v>
      </c>
      <c r="AP80" s="30"/>
      <c r="AQ80" s="17"/>
      <c r="AR80" s="17"/>
      <c r="AS80" s="17"/>
      <c r="AT80" s="20"/>
      <c r="AU80" s="22"/>
      <c r="AV80" s="23"/>
      <c r="AW80" s="17"/>
      <c r="AX80" s="17"/>
      <c r="AY80" s="17"/>
      <c r="AZ80" s="17"/>
      <c r="BA80" s="17" t="s">
        <v>739</v>
      </c>
      <c r="BB80" s="24"/>
      <c r="BC80" s="24"/>
      <c r="BD80" s="24"/>
      <c r="BE80" s="24"/>
    </row>
    <row r="81" spans="1:57" ht="75" customHeight="1">
      <c r="A81" s="17">
        <v>3</v>
      </c>
      <c r="B81" s="18">
        <v>220074</v>
      </c>
      <c r="C81" s="17" t="s">
        <v>57</v>
      </c>
      <c r="D81" s="17" t="s">
        <v>627</v>
      </c>
      <c r="E81" s="17" t="s">
        <v>654</v>
      </c>
      <c r="F81" s="17"/>
      <c r="G81" s="17" t="s">
        <v>655</v>
      </c>
      <c r="H81" s="18" t="s">
        <v>609</v>
      </c>
      <c r="I81" s="18" t="s">
        <v>609</v>
      </c>
      <c r="J81" s="17">
        <v>1</v>
      </c>
      <c r="K81" s="17"/>
      <c r="L81" s="17" t="s">
        <v>365</v>
      </c>
      <c r="M81" s="17" t="s">
        <v>440</v>
      </c>
      <c r="N81" s="17" t="s">
        <v>631</v>
      </c>
      <c r="O81" s="28">
        <v>3373.9</v>
      </c>
      <c r="P81" s="28">
        <v>4048.68</v>
      </c>
      <c r="Q81" s="24"/>
      <c r="R81" s="28">
        <v>4048.68</v>
      </c>
      <c r="S81" s="24"/>
      <c r="T81" s="24"/>
      <c r="U81" s="102" t="s">
        <v>84</v>
      </c>
      <c r="V81" s="17" t="s">
        <v>57</v>
      </c>
      <c r="W81" s="17" t="s">
        <v>85</v>
      </c>
      <c r="X81" s="20">
        <v>44855</v>
      </c>
      <c r="Y81" s="20">
        <v>44889</v>
      </c>
      <c r="Z81" s="30"/>
      <c r="AA81" s="103"/>
      <c r="AB81" s="17"/>
      <c r="AC81" s="17"/>
      <c r="AD81" s="17" t="s">
        <v>655</v>
      </c>
      <c r="AE81" s="104" t="s">
        <v>97</v>
      </c>
      <c r="AF81" s="17">
        <v>876</v>
      </c>
      <c r="AG81" s="17" t="s">
        <v>156</v>
      </c>
      <c r="AH81" s="17">
        <v>1</v>
      </c>
      <c r="AI81" s="105">
        <v>3000000000</v>
      </c>
      <c r="AJ81" s="17" t="s">
        <v>73</v>
      </c>
      <c r="AK81" s="20">
        <v>44909</v>
      </c>
      <c r="AL81" s="106">
        <v>44936</v>
      </c>
      <c r="AM81" s="106">
        <v>45199</v>
      </c>
      <c r="AN81" s="106">
        <v>45219</v>
      </c>
      <c r="AO81" s="17">
        <v>2023</v>
      </c>
      <c r="AP81" s="30"/>
      <c r="AQ81" s="17"/>
      <c r="AR81" s="17"/>
      <c r="AS81" s="17"/>
      <c r="AT81" s="20"/>
      <c r="AU81" s="22"/>
      <c r="AV81" s="23"/>
      <c r="AW81" s="17"/>
      <c r="AX81" s="17"/>
      <c r="AY81" s="17"/>
      <c r="AZ81" s="17"/>
      <c r="BA81" s="17" t="s">
        <v>739</v>
      </c>
      <c r="BB81" s="24"/>
      <c r="BC81" s="24"/>
      <c r="BD81" s="24"/>
      <c r="BE81" s="24"/>
    </row>
    <row r="82" spans="1:57" ht="75" customHeight="1">
      <c r="A82" s="17">
        <v>3</v>
      </c>
      <c r="B82" s="18">
        <v>220075</v>
      </c>
      <c r="C82" s="17" t="s">
        <v>57</v>
      </c>
      <c r="D82" s="17" t="s">
        <v>627</v>
      </c>
      <c r="E82" s="17" t="s">
        <v>628</v>
      </c>
      <c r="F82" s="17"/>
      <c r="G82" s="17" t="s">
        <v>656</v>
      </c>
      <c r="H82" s="18" t="s">
        <v>657</v>
      </c>
      <c r="I82" s="18" t="s">
        <v>657</v>
      </c>
      <c r="J82" s="17">
        <v>2</v>
      </c>
      <c r="K82" s="17"/>
      <c r="L82" s="17" t="s">
        <v>365</v>
      </c>
      <c r="M82" s="17" t="s">
        <v>440</v>
      </c>
      <c r="N82" s="17" t="s">
        <v>631</v>
      </c>
      <c r="O82" s="28">
        <v>25632.52</v>
      </c>
      <c r="P82" s="28">
        <v>30759.03</v>
      </c>
      <c r="Q82" s="24"/>
      <c r="R82" s="28">
        <v>30759.03</v>
      </c>
      <c r="S82" s="24"/>
      <c r="T82" s="24"/>
      <c r="U82" s="102" t="s">
        <v>95</v>
      </c>
      <c r="V82" s="17" t="s">
        <v>57</v>
      </c>
      <c r="W82" s="17" t="s">
        <v>85</v>
      </c>
      <c r="X82" s="20">
        <v>44855</v>
      </c>
      <c r="Y82" s="20">
        <v>44894</v>
      </c>
      <c r="Z82" s="30"/>
      <c r="AA82" s="103"/>
      <c r="AB82" s="17"/>
      <c r="AC82" s="17"/>
      <c r="AD82" s="17" t="s">
        <v>658</v>
      </c>
      <c r="AE82" s="104" t="s">
        <v>97</v>
      </c>
      <c r="AF82" s="17">
        <v>876</v>
      </c>
      <c r="AG82" s="17" t="s">
        <v>156</v>
      </c>
      <c r="AH82" s="17">
        <v>1</v>
      </c>
      <c r="AI82" s="105">
        <v>3000000000</v>
      </c>
      <c r="AJ82" s="17" t="s">
        <v>73</v>
      </c>
      <c r="AK82" s="20">
        <v>44914</v>
      </c>
      <c r="AL82" s="106">
        <v>44936</v>
      </c>
      <c r="AM82" s="106">
        <v>45199</v>
      </c>
      <c r="AN82" s="106">
        <v>45219</v>
      </c>
      <c r="AO82" s="17">
        <v>2023</v>
      </c>
      <c r="AP82" s="30"/>
      <c r="AQ82" s="17"/>
      <c r="AR82" s="17"/>
      <c r="AS82" s="17"/>
      <c r="AT82" s="20"/>
      <c r="AU82" s="22"/>
      <c r="AV82" s="23"/>
      <c r="AW82" s="17"/>
      <c r="AX82" s="17"/>
      <c r="AY82" s="17"/>
      <c r="AZ82" s="17"/>
      <c r="BA82" s="17" t="s">
        <v>739</v>
      </c>
      <c r="BB82" s="24"/>
      <c r="BC82" s="24"/>
      <c r="BD82" s="24"/>
      <c r="BE82" s="24"/>
    </row>
    <row r="83" spans="1:57" ht="75" customHeight="1">
      <c r="A83" s="17">
        <v>3</v>
      </c>
      <c r="B83" s="18">
        <v>220076</v>
      </c>
      <c r="C83" s="17" t="s">
        <v>57</v>
      </c>
      <c r="D83" s="17" t="s">
        <v>627</v>
      </c>
      <c r="E83" s="17" t="s">
        <v>628</v>
      </c>
      <c r="F83" s="17"/>
      <c r="G83" s="17" t="s">
        <v>659</v>
      </c>
      <c r="H83" s="18" t="s">
        <v>657</v>
      </c>
      <c r="I83" s="18" t="s">
        <v>657</v>
      </c>
      <c r="J83" s="17">
        <v>2</v>
      </c>
      <c r="K83" s="17"/>
      <c r="L83" s="17" t="s">
        <v>365</v>
      </c>
      <c r="M83" s="17" t="s">
        <v>440</v>
      </c>
      <c r="N83" s="17" t="s">
        <v>631</v>
      </c>
      <c r="O83" s="28">
        <v>35545.949999999997</v>
      </c>
      <c r="P83" s="28">
        <v>42655.14</v>
      </c>
      <c r="Q83" s="24"/>
      <c r="R83" s="28">
        <v>42655.14</v>
      </c>
      <c r="S83" s="24"/>
      <c r="T83" s="24"/>
      <c r="U83" s="102" t="s">
        <v>95</v>
      </c>
      <c r="V83" s="17" t="s">
        <v>57</v>
      </c>
      <c r="W83" s="17" t="s">
        <v>85</v>
      </c>
      <c r="X83" s="20">
        <v>44855</v>
      </c>
      <c r="Y83" s="20">
        <v>44894</v>
      </c>
      <c r="Z83" s="30"/>
      <c r="AA83" s="103"/>
      <c r="AB83" s="17"/>
      <c r="AC83" s="17"/>
      <c r="AD83" s="17" t="s">
        <v>660</v>
      </c>
      <c r="AE83" s="104" t="s">
        <v>97</v>
      </c>
      <c r="AF83" s="17">
        <v>876</v>
      </c>
      <c r="AG83" s="17" t="s">
        <v>156</v>
      </c>
      <c r="AH83" s="17">
        <v>1</v>
      </c>
      <c r="AI83" s="105">
        <v>3000000000</v>
      </c>
      <c r="AJ83" s="17" t="s">
        <v>73</v>
      </c>
      <c r="AK83" s="20">
        <v>44914</v>
      </c>
      <c r="AL83" s="106">
        <v>44936</v>
      </c>
      <c r="AM83" s="106">
        <v>45199</v>
      </c>
      <c r="AN83" s="106">
        <v>45219</v>
      </c>
      <c r="AO83" s="17">
        <v>2023</v>
      </c>
      <c r="AP83" s="30"/>
      <c r="AQ83" s="17"/>
      <c r="AR83" s="17"/>
      <c r="AS83" s="17"/>
      <c r="AT83" s="20"/>
      <c r="AU83" s="22"/>
      <c r="AV83" s="23"/>
      <c r="AW83" s="17"/>
      <c r="AX83" s="17"/>
      <c r="AY83" s="17"/>
      <c r="AZ83" s="17"/>
      <c r="BA83" s="17" t="s">
        <v>739</v>
      </c>
      <c r="BB83" s="24"/>
      <c r="BC83" s="24"/>
      <c r="BD83" s="24"/>
      <c r="BE83" s="24"/>
    </row>
    <row r="84" spans="1:57" ht="75" customHeight="1">
      <c r="A84" s="17">
        <v>3</v>
      </c>
      <c r="B84" s="18">
        <v>220077</v>
      </c>
      <c r="C84" s="17" t="s">
        <v>57</v>
      </c>
      <c r="D84" s="17" t="s">
        <v>627</v>
      </c>
      <c r="E84" s="17" t="s">
        <v>628</v>
      </c>
      <c r="F84" s="17"/>
      <c r="G84" s="17" t="s">
        <v>661</v>
      </c>
      <c r="H84" s="18" t="s">
        <v>657</v>
      </c>
      <c r="I84" s="18" t="s">
        <v>657</v>
      </c>
      <c r="J84" s="17">
        <v>2</v>
      </c>
      <c r="K84" s="17"/>
      <c r="L84" s="17" t="s">
        <v>365</v>
      </c>
      <c r="M84" s="17" t="s">
        <v>440</v>
      </c>
      <c r="N84" s="17" t="s">
        <v>631</v>
      </c>
      <c r="O84" s="28">
        <v>33852.019999999997</v>
      </c>
      <c r="P84" s="28">
        <v>40622.410000000003</v>
      </c>
      <c r="Q84" s="24"/>
      <c r="R84" s="28">
        <v>40622.410000000003</v>
      </c>
      <c r="S84" s="24"/>
      <c r="T84" s="24"/>
      <c r="U84" s="102" t="s">
        <v>95</v>
      </c>
      <c r="V84" s="17" t="s">
        <v>57</v>
      </c>
      <c r="W84" s="17" t="s">
        <v>85</v>
      </c>
      <c r="X84" s="20">
        <v>44855</v>
      </c>
      <c r="Y84" s="20">
        <v>44894</v>
      </c>
      <c r="Z84" s="30"/>
      <c r="AA84" s="103"/>
      <c r="AB84" s="17"/>
      <c r="AC84" s="17"/>
      <c r="AD84" s="17" t="s">
        <v>662</v>
      </c>
      <c r="AE84" s="104" t="s">
        <v>97</v>
      </c>
      <c r="AF84" s="17">
        <v>876</v>
      </c>
      <c r="AG84" s="17" t="s">
        <v>156</v>
      </c>
      <c r="AH84" s="17">
        <v>1</v>
      </c>
      <c r="AI84" s="105">
        <v>3000000000</v>
      </c>
      <c r="AJ84" s="17" t="s">
        <v>73</v>
      </c>
      <c r="AK84" s="20">
        <v>44914</v>
      </c>
      <c r="AL84" s="106">
        <v>44936</v>
      </c>
      <c r="AM84" s="106">
        <v>45199</v>
      </c>
      <c r="AN84" s="106">
        <v>45219</v>
      </c>
      <c r="AO84" s="17">
        <v>2023</v>
      </c>
      <c r="AP84" s="30"/>
      <c r="AQ84" s="17"/>
      <c r="AR84" s="17"/>
      <c r="AS84" s="17"/>
      <c r="AT84" s="20"/>
      <c r="AU84" s="22"/>
      <c r="AV84" s="23"/>
      <c r="AW84" s="17"/>
      <c r="AX84" s="17"/>
      <c r="AY84" s="17"/>
      <c r="AZ84" s="17"/>
      <c r="BA84" s="17" t="s">
        <v>739</v>
      </c>
      <c r="BB84" s="24"/>
      <c r="BC84" s="24"/>
      <c r="BD84" s="24"/>
      <c r="BE84" s="24"/>
    </row>
    <row r="85" spans="1:57" ht="75" customHeight="1">
      <c r="A85" s="17">
        <v>3</v>
      </c>
      <c r="B85" s="18">
        <v>220078</v>
      </c>
      <c r="C85" s="17" t="s">
        <v>57</v>
      </c>
      <c r="D85" s="17" t="s">
        <v>627</v>
      </c>
      <c r="E85" s="17" t="s">
        <v>628</v>
      </c>
      <c r="F85" s="17"/>
      <c r="G85" s="17" t="s">
        <v>663</v>
      </c>
      <c r="H85" s="18" t="s">
        <v>657</v>
      </c>
      <c r="I85" s="18" t="s">
        <v>657</v>
      </c>
      <c r="J85" s="17">
        <v>2</v>
      </c>
      <c r="K85" s="17"/>
      <c r="L85" s="17" t="s">
        <v>365</v>
      </c>
      <c r="M85" s="17" t="s">
        <v>440</v>
      </c>
      <c r="N85" s="17" t="s">
        <v>631</v>
      </c>
      <c r="O85" s="28">
        <v>3349.92</v>
      </c>
      <c r="P85" s="28">
        <v>4019.904</v>
      </c>
      <c r="Q85" s="24"/>
      <c r="R85" s="28">
        <v>4019.904</v>
      </c>
      <c r="S85" s="24"/>
      <c r="T85" s="24"/>
      <c r="U85" s="102" t="s">
        <v>95</v>
      </c>
      <c r="V85" s="17" t="s">
        <v>57</v>
      </c>
      <c r="W85" s="17" t="s">
        <v>85</v>
      </c>
      <c r="X85" s="20">
        <v>44855</v>
      </c>
      <c r="Y85" s="20">
        <v>44894</v>
      </c>
      <c r="Z85" s="30"/>
      <c r="AA85" s="103"/>
      <c r="AB85" s="17"/>
      <c r="AC85" s="17"/>
      <c r="AD85" s="17" t="s">
        <v>664</v>
      </c>
      <c r="AE85" s="104" t="s">
        <v>97</v>
      </c>
      <c r="AF85" s="17">
        <v>876</v>
      </c>
      <c r="AG85" s="17" t="s">
        <v>156</v>
      </c>
      <c r="AH85" s="17">
        <v>1</v>
      </c>
      <c r="AI85" s="105">
        <v>3000000000</v>
      </c>
      <c r="AJ85" s="17" t="s">
        <v>73</v>
      </c>
      <c r="AK85" s="20">
        <v>44914</v>
      </c>
      <c r="AL85" s="106">
        <v>44936</v>
      </c>
      <c r="AM85" s="106">
        <v>45199</v>
      </c>
      <c r="AN85" s="106">
        <v>45219</v>
      </c>
      <c r="AO85" s="17">
        <v>2023</v>
      </c>
      <c r="AP85" s="30"/>
      <c r="AQ85" s="17"/>
      <c r="AR85" s="17"/>
      <c r="AS85" s="17"/>
      <c r="AT85" s="20"/>
      <c r="AU85" s="22"/>
      <c r="AV85" s="23"/>
      <c r="AW85" s="17"/>
      <c r="AX85" s="17"/>
      <c r="AY85" s="17"/>
      <c r="AZ85" s="17"/>
      <c r="BA85" s="17" t="s">
        <v>739</v>
      </c>
      <c r="BB85" s="24"/>
      <c r="BC85" s="24"/>
      <c r="BD85" s="24"/>
      <c r="BE85" s="24"/>
    </row>
    <row r="86" spans="1:57" ht="75" customHeight="1">
      <c r="A86" s="17">
        <v>3</v>
      </c>
      <c r="B86" s="18">
        <v>220079</v>
      </c>
      <c r="C86" s="17" t="s">
        <v>57</v>
      </c>
      <c r="D86" s="17" t="s">
        <v>627</v>
      </c>
      <c r="E86" s="17" t="s">
        <v>628</v>
      </c>
      <c r="F86" s="17"/>
      <c r="G86" s="17" t="s">
        <v>702</v>
      </c>
      <c r="H86" s="18" t="s">
        <v>657</v>
      </c>
      <c r="I86" s="18" t="s">
        <v>657</v>
      </c>
      <c r="J86" s="17">
        <v>2</v>
      </c>
      <c r="K86" s="17"/>
      <c r="L86" s="17" t="s">
        <v>365</v>
      </c>
      <c r="M86" s="17" t="s">
        <v>440</v>
      </c>
      <c r="N86" s="17" t="s">
        <v>631</v>
      </c>
      <c r="O86" s="28">
        <v>27634.92</v>
      </c>
      <c r="P86" s="28">
        <v>33161.879999999997</v>
      </c>
      <c r="Q86" s="24"/>
      <c r="R86" s="28">
        <v>33161.879999999997</v>
      </c>
      <c r="S86" s="24"/>
      <c r="T86" s="24"/>
      <c r="U86" s="102" t="s">
        <v>95</v>
      </c>
      <c r="V86" s="17" t="s">
        <v>57</v>
      </c>
      <c r="W86" s="17" t="s">
        <v>85</v>
      </c>
      <c r="X86" s="20">
        <v>44855</v>
      </c>
      <c r="Y86" s="20">
        <v>44894</v>
      </c>
      <c r="Z86" s="30"/>
      <c r="AA86" s="103"/>
      <c r="AB86" s="17"/>
      <c r="AC86" s="17"/>
      <c r="AD86" s="17" t="s">
        <v>702</v>
      </c>
      <c r="AE86" s="104" t="s">
        <v>97</v>
      </c>
      <c r="AF86" s="17">
        <v>876</v>
      </c>
      <c r="AG86" s="17" t="s">
        <v>156</v>
      </c>
      <c r="AH86" s="17">
        <v>1</v>
      </c>
      <c r="AI86" s="105">
        <v>3000000000</v>
      </c>
      <c r="AJ86" s="17" t="s">
        <v>73</v>
      </c>
      <c r="AK86" s="20">
        <v>44914</v>
      </c>
      <c r="AL86" s="106">
        <v>44936</v>
      </c>
      <c r="AM86" s="106">
        <v>45199</v>
      </c>
      <c r="AN86" s="106">
        <v>45219</v>
      </c>
      <c r="AO86" s="17">
        <v>2023</v>
      </c>
      <c r="AP86" s="30"/>
      <c r="AQ86" s="17"/>
      <c r="AR86" s="17"/>
      <c r="AS86" s="17"/>
      <c r="AT86" s="20"/>
      <c r="AU86" s="22"/>
      <c r="AV86" s="23"/>
      <c r="AW86" s="17"/>
      <c r="AX86" s="17"/>
      <c r="AY86" s="17"/>
      <c r="AZ86" s="17"/>
      <c r="BA86" s="17" t="s">
        <v>739</v>
      </c>
      <c r="BB86" s="24"/>
      <c r="BC86" s="24"/>
      <c r="BD86" s="24"/>
      <c r="BE86" s="24"/>
    </row>
    <row r="87" spans="1:57" ht="75" customHeight="1">
      <c r="A87" s="17">
        <v>3</v>
      </c>
      <c r="B87" s="18">
        <v>220080</v>
      </c>
      <c r="C87" s="17" t="s">
        <v>57</v>
      </c>
      <c r="D87" s="17" t="s">
        <v>627</v>
      </c>
      <c r="E87" s="17" t="s">
        <v>628</v>
      </c>
      <c r="F87" s="17"/>
      <c r="G87" s="17" t="s">
        <v>665</v>
      </c>
      <c r="H87" s="18" t="s">
        <v>657</v>
      </c>
      <c r="I87" s="18" t="s">
        <v>657</v>
      </c>
      <c r="J87" s="17">
        <v>2</v>
      </c>
      <c r="K87" s="17"/>
      <c r="L87" s="17" t="s">
        <v>365</v>
      </c>
      <c r="M87" s="17" t="s">
        <v>440</v>
      </c>
      <c r="N87" s="17" t="s">
        <v>631</v>
      </c>
      <c r="O87" s="28">
        <v>23571.68</v>
      </c>
      <c r="P87" s="28">
        <v>28286.01</v>
      </c>
      <c r="Q87" s="24"/>
      <c r="R87" s="28">
        <v>28286.01</v>
      </c>
      <c r="S87" s="24"/>
      <c r="T87" s="24"/>
      <c r="U87" s="102" t="s">
        <v>95</v>
      </c>
      <c r="V87" s="17" t="s">
        <v>57</v>
      </c>
      <c r="W87" s="17" t="s">
        <v>85</v>
      </c>
      <c r="X87" s="20">
        <v>44855</v>
      </c>
      <c r="Y87" s="20">
        <v>44894</v>
      </c>
      <c r="Z87" s="30"/>
      <c r="AA87" s="103"/>
      <c r="AB87" s="17"/>
      <c r="AC87" s="17"/>
      <c r="AD87" s="17" t="s">
        <v>665</v>
      </c>
      <c r="AE87" s="104" t="s">
        <v>97</v>
      </c>
      <c r="AF87" s="17">
        <v>876</v>
      </c>
      <c r="AG87" s="17" t="s">
        <v>156</v>
      </c>
      <c r="AH87" s="17">
        <v>1</v>
      </c>
      <c r="AI87" s="105">
        <v>3000000000</v>
      </c>
      <c r="AJ87" s="17" t="s">
        <v>73</v>
      </c>
      <c r="AK87" s="20">
        <v>44914</v>
      </c>
      <c r="AL87" s="106">
        <v>44936</v>
      </c>
      <c r="AM87" s="106">
        <v>45199</v>
      </c>
      <c r="AN87" s="106">
        <v>45219</v>
      </c>
      <c r="AO87" s="17">
        <v>2023</v>
      </c>
      <c r="AP87" s="30"/>
      <c r="AQ87" s="17"/>
      <c r="AR87" s="17"/>
      <c r="AS87" s="17"/>
      <c r="AT87" s="20"/>
      <c r="AU87" s="22"/>
      <c r="AV87" s="23"/>
      <c r="AW87" s="17"/>
      <c r="AX87" s="17"/>
      <c r="AY87" s="17"/>
      <c r="AZ87" s="17"/>
      <c r="BA87" s="17" t="s">
        <v>739</v>
      </c>
      <c r="BB87" s="24"/>
      <c r="BC87" s="24"/>
      <c r="BD87" s="24"/>
      <c r="BE87" s="24"/>
    </row>
    <row r="88" spans="1:57" ht="75" customHeight="1">
      <c r="A88" s="17">
        <v>3</v>
      </c>
      <c r="B88" s="18">
        <v>220081</v>
      </c>
      <c r="C88" s="17" t="s">
        <v>57</v>
      </c>
      <c r="D88" s="17" t="s">
        <v>627</v>
      </c>
      <c r="E88" s="17" t="s">
        <v>628</v>
      </c>
      <c r="F88" s="17"/>
      <c r="G88" s="17" t="s">
        <v>666</v>
      </c>
      <c r="H88" s="18" t="s">
        <v>657</v>
      </c>
      <c r="I88" s="18" t="s">
        <v>657</v>
      </c>
      <c r="J88" s="17">
        <v>2</v>
      </c>
      <c r="K88" s="17"/>
      <c r="L88" s="17" t="s">
        <v>365</v>
      </c>
      <c r="M88" s="17" t="s">
        <v>440</v>
      </c>
      <c r="N88" s="17" t="s">
        <v>631</v>
      </c>
      <c r="O88" s="28">
        <v>2728.84</v>
      </c>
      <c r="P88" s="28">
        <v>3274.64</v>
      </c>
      <c r="Q88" s="24"/>
      <c r="R88" s="28">
        <v>3274.64</v>
      </c>
      <c r="S88" s="24"/>
      <c r="T88" s="24"/>
      <c r="U88" s="102" t="s">
        <v>95</v>
      </c>
      <c r="V88" s="17" t="s">
        <v>57</v>
      </c>
      <c r="W88" s="17" t="s">
        <v>85</v>
      </c>
      <c r="X88" s="20">
        <v>44855</v>
      </c>
      <c r="Y88" s="20">
        <v>44894</v>
      </c>
      <c r="Z88" s="30"/>
      <c r="AA88" s="103"/>
      <c r="AB88" s="17"/>
      <c r="AC88" s="17"/>
      <c r="AD88" s="17" t="s">
        <v>666</v>
      </c>
      <c r="AE88" s="104" t="s">
        <v>97</v>
      </c>
      <c r="AF88" s="17">
        <v>876</v>
      </c>
      <c r="AG88" s="17" t="s">
        <v>156</v>
      </c>
      <c r="AH88" s="17">
        <v>1</v>
      </c>
      <c r="AI88" s="105">
        <v>3000000000</v>
      </c>
      <c r="AJ88" s="17" t="s">
        <v>73</v>
      </c>
      <c r="AK88" s="20">
        <v>44914</v>
      </c>
      <c r="AL88" s="106">
        <v>44936</v>
      </c>
      <c r="AM88" s="106">
        <v>45199</v>
      </c>
      <c r="AN88" s="106">
        <v>45219</v>
      </c>
      <c r="AO88" s="17">
        <v>2023</v>
      </c>
      <c r="AP88" s="30"/>
      <c r="AQ88" s="17"/>
      <c r="AR88" s="17"/>
      <c r="AS88" s="17"/>
      <c r="AT88" s="20"/>
      <c r="AU88" s="22"/>
      <c r="AV88" s="23"/>
      <c r="AW88" s="17"/>
      <c r="AX88" s="17"/>
      <c r="AY88" s="17"/>
      <c r="AZ88" s="17"/>
      <c r="BA88" s="17" t="s">
        <v>739</v>
      </c>
      <c r="BB88" s="24"/>
      <c r="BC88" s="24"/>
      <c r="BD88" s="24"/>
      <c r="BE88" s="24"/>
    </row>
    <row r="89" spans="1:57" ht="75" customHeight="1">
      <c r="A89" s="17">
        <v>3</v>
      </c>
      <c r="B89" s="18">
        <v>220082</v>
      </c>
      <c r="C89" s="17" t="s">
        <v>57</v>
      </c>
      <c r="D89" s="17" t="s">
        <v>627</v>
      </c>
      <c r="E89" s="17" t="s">
        <v>628</v>
      </c>
      <c r="F89" s="17"/>
      <c r="G89" s="17" t="s">
        <v>667</v>
      </c>
      <c r="H89" s="18" t="s">
        <v>668</v>
      </c>
      <c r="I89" s="18" t="s">
        <v>668</v>
      </c>
      <c r="J89" s="17">
        <v>2</v>
      </c>
      <c r="K89" s="17"/>
      <c r="L89" s="17" t="s">
        <v>365</v>
      </c>
      <c r="M89" s="17" t="s">
        <v>440</v>
      </c>
      <c r="N89" s="17" t="s">
        <v>631</v>
      </c>
      <c r="O89" s="28">
        <v>11869.41</v>
      </c>
      <c r="P89" s="28">
        <v>14243.3</v>
      </c>
      <c r="Q89" s="24"/>
      <c r="R89" s="28">
        <v>14243.3</v>
      </c>
      <c r="S89" s="24"/>
      <c r="T89" s="24"/>
      <c r="U89" s="102" t="s">
        <v>95</v>
      </c>
      <c r="V89" s="17" t="s">
        <v>57</v>
      </c>
      <c r="W89" s="17" t="s">
        <v>85</v>
      </c>
      <c r="X89" s="20">
        <v>44855</v>
      </c>
      <c r="Y89" s="20">
        <v>44894</v>
      </c>
      <c r="Z89" s="30"/>
      <c r="AA89" s="103"/>
      <c r="AB89" s="17"/>
      <c r="AC89" s="17"/>
      <c r="AD89" s="17" t="s">
        <v>667</v>
      </c>
      <c r="AE89" s="104" t="s">
        <v>97</v>
      </c>
      <c r="AF89" s="17">
        <v>876</v>
      </c>
      <c r="AG89" s="17" t="s">
        <v>156</v>
      </c>
      <c r="AH89" s="17">
        <v>1</v>
      </c>
      <c r="AI89" s="105">
        <v>3000000000</v>
      </c>
      <c r="AJ89" s="17" t="s">
        <v>73</v>
      </c>
      <c r="AK89" s="20">
        <v>44914</v>
      </c>
      <c r="AL89" s="106">
        <v>44936</v>
      </c>
      <c r="AM89" s="106">
        <v>45260</v>
      </c>
      <c r="AN89" s="106">
        <v>45280</v>
      </c>
      <c r="AO89" s="17">
        <v>2023</v>
      </c>
      <c r="AP89" s="30"/>
      <c r="AQ89" s="17"/>
      <c r="AR89" s="17"/>
      <c r="AS89" s="17"/>
      <c r="AT89" s="20"/>
      <c r="AU89" s="22"/>
      <c r="AV89" s="23"/>
      <c r="AW89" s="17"/>
      <c r="AX89" s="17"/>
      <c r="AY89" s="17"/>
      <c r="AZ89" s="17"/>
      <c r="BA89" s="17" t="s">
        <v>739</v>
      </c>
      <c r="BB89" s="24"/>
      <c r="BC89" s="24"/>
      <c r="BD89" s="24"/>
      <c r="BE89" s="24"/>
    </row>
    <row r="90" spans="1:57" ht="75" customHeight="1">
      <c r="A90" s="17">
        <v>3</v>
      </c>
      <c r="B90" s="18">
        <v>220083</v>
      </c>
      <c r="C90" s="17" t="s">
        <v>57</v>
      </c>
      <c r="D90" s="17" t="s">
        <v>627</v>
      </c>
      <c r="E90" s="17" t="s">
        <v>628</v>
      </c>
      <c r="F90" s="17"/>
      <c r="G90" s="17" t="s">
        <v>669</v>
      </c>
      <c r="H90" s="18" t="s">
        <v>657</v>
      </c>
      <c r="I90" s="18" t="s">
        <v>657</v>
      </c>
      <c r="J90" s="17">
        <v>2</v>
      </c>
      <c r="K90" s="17"/>
      <c r="L90" s="17" t="s">
        <v>365</v>
      </c>
      <c r="M90" s="17" t="s">
        <v>440</v>
      </c>
      <c r="N90" s="17" t="s">
        <v>631</v>
      </c>
      <c r="O90" s="28">
        <v>13314.41</v>
      </c>
      <c r="P90" s="28">
        <v>15977.291999999999</v>
      </c>
      <c r="Q90" s="24"/>
      <c r="R90" s="28">
        <v>15977.291999999999</v>
      </c>
      <c r="S90" s="24"/>
      <c r="T90" s="24"/>
      <c r="U90" s="102" t="s">
        <v>95</v>
      </c>
      <c r="V90" s="17" t="s">
        <v>57</v>
      </c>
      <c r="W90" s="17" t="s">
        <v>85</v>
      </c>
      <c r="X90" s="20">
        <v>44855</v>
      </c>
      <c r="Y90" s="20">
        <v>44894</v>
      </c>
      <c r="Z90" s="30"/>
      <c r="AA90" s="103"/>
      <c r="AB90" s="17"/>
      <c r="AC90" s="17"/>
      <c r="AD90" s="17" t="s">
        <v>669</v>
      </c>
      <c r="AE90" s="104" t="s">
        <v>97</v>
      </c>
      <c r="AF90" s="17">
        <v>876</v>
      </c>
      <c r="AG90" s="17" t="s">
        <v>156</v>
      </c>
      <c r="AH90" s="17">
        <v>1</v>
      </c>
      <c r="AI90" s="105">
        <v>3000000000</v>
      </c>
      <c r="AJ90" s="17" t="s">
        <v>73</v>
      </c>
      <c r="AK90" s="20">
        <v>44914</v>
      </c>
      <c r="AL90" s="106">
        <v>44936</v>
      </c>
      <c r="AM90" s="106">
        <v>45199</v>
      </c>
      <c r="AN90" s="106">
        <v>45219</v>
      </c>
      <c r="AO90" s="17">
        <v>2023</v>
      </c>
      <c r="AP90" s="30"/>
      <c r="AQ90" s="17"/>
      <c r="AR90" s="17"/>
      <c r="AS90" s="17"/>
      <c r="AT90" s="20"/>
      <c r="AU90" s="22"/>
      <c r="AV90" s="23"/>
      <c r="AW90" s="17"/>
      <c r="AX90" s="17"/>
      <c r="AY90" s="17"/>
      <c r="AZ90" s="17"/>
      <c r="BA90" s="17" t="s">
        <v>739</v>
      </c>
      <c r="BB90" s="24"/>
      <c r="BC90" s="24"/>
      <c r="BD90" s="24"/>
      <c r="BE90" s="24"/>
    </row>
    <row r="91" spans="1:57" ht="75" customHeight="1">
      <c r="A91" s="17">
        <v>3</v>
      </c>
      <c r="B91" s="18">
        <v>220084</v>
      </c>
      <c r="C91" s="17" t="s">
        <v>57</v>
      </c>
      <c r="D91" s="17" t="s">
        <v>627</v>
      </c>
      <c r="E91" s="17" t="s">
        <v>654</v>
      </c>
      <c r="F91" s="17"/>
      <c r="G91" s="17" t="s">
        <v>670</v>
      </c>
      <c r="H91" s="18" t="s">
        <v>668</v>
      </c>
      <c r="I91" s="18" t="s">
        <v>668</v>
      </c>
      <c r="J91" s="17">
        <v>2</v>
      </c>
      <c r="K91" s="17"/>
      <c r="L91" s="17" t="s">
        <v>365</v>
      </c>
      <c r="M91" s="17" t="s">
        <v>440</v>
      </c>
      <c r="N91" s="17" t="s">
        <v>631</v>
      </c>
      <c r="O91" s="28">
        <v>5675.86</v>
      </c>
      <c r="P91" s="28">
        <v>6811.0320000000002</v>
      </c>
      <c r="Q91" s="24"/>
      <c r="R91" s="28">
        <v>6811.0320000000002</v>
      </c>
      <c r="S91" s="24"/>
      <c r="T91" s="24"/>
      <c r="U91" s="102" t="s">
        <v>95</v>
      </c>
      <c r="V91" s="17" t="s">
        <v>57</v>
      </c>
      <c r="W91" s="17" t="s">
        <v>85</v>
      </c>
      <c r="X91" s="20">
        <v>44855</v>
      </c>
      <c r="Y91" s="20">
        <v>44894</v>
      </c>
      <c r="Z91" s="30"/>
      <c r="AA91" s="103"/>
      <c r="AB91" s="17"/>
      <c r="AC91" s="17"/>
      <c r="AD91" s="17" t="s">
        <v>670</v>
      </c>
      <c r="AE91" s="104" t="s">
        <v>97</v>
      </c>
      <c r="AF91" s="17">
        <v>876</v>
      </c>
      <c r="AG91" s="17" t="s">
        <v>156</v>
      </c>
      <c r="AH91" s="17">
        <v>1</v>
      </c>
      <c r="AI91" s="105">
        <v>3000000000</v>
      </c>
      <c r="AJ91" s="17" t="s">
        <v>73</v>
      </c>
      <c r="AK91" s="20">
        <v>44914</v>
      </c>
      <c r="AL91" s="106">
        <v>44936</v>
      </c>
      <c r="AM91" s="106">
        <v>45260</v>
      </c>
      <c r="AN91" s="106">
        <v>45280</v>
      </c>
      <c r="AO91" s="17">
        <v>2023</v>
      </c>
      <c r="AP91" s="30"/>
      <c r="AQ91" s="17"/>
      <c r="AR91" s="17"/>
      <c r="AS91" s="17"/>
      <c r="AT91" s="20"/>
      <c r="AU91" s="22"/>
      <c r="AV91" s="23"/>
      <c r="AW91" s="17"/>
      <c r="AX91" s="17"/>
      <c r="AY91" s="17"/>
      <c r="AZ91" s="17"/>
      <c r="BA91" s="17" t="s">
        <v>739</v>
      </c>
      <c r="BB91" s="24"/>
      <c r="BC91" s="24"/>
      <c r="BD91" s="24"/>
      <c r="BE91" s="24"/>
    </row>
    <row r="92" spans="1:57" ht="75" customHeight="1">
      <c r="A92" s="17">
        <v>3</v>
      </c>
      <c r="B92" s="18">
        <v>220085</v>
      </c>
      <c r="C92" s="17" t="s">
        <v>57</v>
      </c>
      <c r="D92" s="17" t="s">
        <v>627</v>
      </c>
      <c r="E92" s="17" t="s">
        <v>654</v>
      </c>
      <c r="F92" s="17"/>
      <c r="G92" s="17" t="s">
        <v>671</v>
      </c>
      <c r="H92" s="18" t="s">
        <v>668</v>
      </c>
      <c r="I92" s="18" t="s">
        <v>668</v>
      </c>
      <c r="J92" s="17">
        <v>2</v>
      </c>
      <c r="K92" s="17"/>
      <c r="L92" s="17" t="s">
        <v>365</v>
      </c>
      <c r="M92" s="17" t="s">
        <v>440</v>
      </c>
      <c r="N92" s="17" t="s">
        <v>631</v>
      </c>
      <c r="O92" s="28">
        <v>33111.269999999997</v>
      </c>
      <c r="P92" s="28">
        <v>39733.523999999998</v>
      </c>
      <c r="Q92" s="24"/>
      <c r="R92" s="28">
        <v>39733.523999999998</v>
      </c>
      <c r="S92" s="24"/>
      <c r="T92" s="24"/>
      <c r="U92" s="102" t="s">
        <v>95</v>
      </c>
      <c r="V92" s="17" t="s">
        <v>57</v>
      </c>
      <c r="W92" s="17" t="s">
        <v>85</v>
      </c>
      <c r="X92" s="20">
        <v>44855</v>
      </c>
      <c r="Y92" s="20">
        <v>44894</v>
      </c>
      <c r="Z92" s="30"/>
      <c r="AA92" s="103"/>
      <c r="AB92" s="17"/>
      <c r="AC92" s="17"/>
      <c r="AD92" s="17" t="s">
        <v>671</v>
      </c>
      <c r="AE92" s="104" t="s">
        <v>97</v>
      </c>
      <c r="AF92" s="17">
        <v>876</v>
      </c>
      <c r="AG92" s="17" t="s">
        <v>156</v>
      </c>
      <c r="AH92" s="17">
        <v>1</v>
      </c>
      <c r="AI92" s="105">
        <v>3000000000</v>
      </c>
      <c r="AJ92" s="17" t="s">
        <v>73</v>
      </c>
      <c r="AK92" s="20">
        <v>44914</v>
      </c>
      <c r="AL92" s="106">
        <v>44936</v>
      </c>
      <c r="AM92" s="106">
        <v>45290</v>
      </c>
      <c r="AN92" s="106">
        <v>45310</v>
      </c>
      <c r="AO92" s="17" t="s">
        <v>89</v>
      </c>
      <c r="AP92" s="30"/>
      <c r="AQ92" s="17"/>
      <c r="AR92" s="17"/>
      <c r="AS92" s="17"/>
      <c r="AT92" s="20"/>
      <c r="AU92" s="22"/>
      <c r="AV92" s="23"/>
      <c r="AW92" s="17"/>
      <c r="AX92" s="17"/>
      <c r="AY92" s="17"/>
      <c r="AZ92" s="17"/>
      <c r="BA92" s="17" t="s">
        <v>739</v>
      </c>
      <c r="BB92" s="24"/>
      <c r="BC92" s="24"/>
      <c r="BD92" s="24"/>
      <c r="BE92" s="24"/>
    </row>
    <row r="93" spans="1:57" ht="75" customHeight="1">
      <c r="A93" s="17">
        <v>3</v>
      </c>
      <c r="B93" s="18">
        <v>220086</v>
      </c>
      <c r="C93" s="17" t="s">
        <v>57</v>
      </c>
      <c r="D93" s="17" t="s">
        <v>627</v>
      </c>
      <c r="E93" s="17" t="s">
        <v>654</v>
      </c>
      <c r="F93" s="17"/>
      <c r="G93" s="17" t="s">
        <v>672</v>
      </c>
      <c r="H93" s="18" t="s">
        <v>673</v>
      </c>
      <c r="I93" s="18" t="s">
        <v>673</v>
      </c>
      <c r="J93" s="17">
        <v>2</v>
      </c>
      <c r="K93" s="17"/>
      <c r="L93" s="17" t="s">
        <v>365</v>
      </c>
      <c r="M93" s="17" t="s">
        <v>440</v>
      </c>
      <c r="N93" s="17" t="s">
        <v>631</v>
      </c>
      <c r="O93" s="28">
        <v>9336.5400000000009</v>
      </c>
      <c r="P93" s="28">
        <v>11203.848</v>
      </c>
      <c r="Q93" s="24"/>
      <c r="R93" s="28">
        <v>11203.848</v>
      </c>
      <c r="S93" s="24"/>
      <c r="T93" s="24"/>
      <c r="U93" s="102" t="s">
        <v>95</v>
      </c>
      <c r="V93" s="17" t="s">
        <v>57</v>
      </c>
      <c r="W93" s="17" t="s">
        <v>85</v>
      </c>
      <c r="X93" s="20">
        <v>44855</v>
      </c>
      <c r="Y93" s="20">
        <v>44894</v>
      </c>
      <c r="Z93" s="30"/>
      <c r="AA93" s="103"/>
      <c r="AB93" s="17"/>
      <c r="AC93" s="17"/>
      <c r="AD93" s="17" t="s">
        <v>672</v>
      </c>
      <c r="AE93" s="104" t="s">
        <v>97</v>
      </c>
      <c r="AF93" s="17">
        <v>876</v>
      </c>
      <c r="AG93" s="17" t="s">
        <v>156</v>
      </c>
      <c r="AH93" s="17">
        <v>1</v>
      </c>
      <c r="AI93" s="105">
        <v>3000000000</v>
      </c>
      <c r="AJ93" s="17" t="s">
        <v>73</v>
      </c>
      <c r="AK93" s="20">
        <v>44914</v>
      </c>
      <c r="AL93" s="106">
        <v>44936</v>
      </c>
      <c r="AM93" s="106">
        <v>45138</v>
      </c>
      <c r="AN93" s="106">
        <v>45158</v>
      </c>
      <c r="AO93" s="17">
        <v>2023</v>
      </c>
      <c r="AP93" s="30"/>
      <c r="AQ93" s="17"/>
      <c r="AR93" s="17"/>
      <c r="AS93" s="17"/>
      <c r="AT93" s="20"/>
      <c r="AU93" s="22"/>
      <c r="AV93" s="23"/>
      <c r="AW93" s="17"/>
      <c r="AX93" s="17"/>
      <c r="AY93" s="17"/>
      <c r="AZ93" s="17"/>
      <c r="BA93" s="17" t="s">
        <v>739</v>
      </c>
      <c r="BB93" s="24"/>
      <c r="BC93" s="24"/>
      <c r="BD93" s="24"/>
      <c r="BE93" s="24"/>
    </row>
    <row r="94" spans="1:57" ht="75" customHeight="1">
      <c r="A94" s="17">
        <v>3</v>
      </c>
      <c r="B94" s="18">
        <v>220087</v>
      </c>
      <c r="C94" s="17" t="s">
        <v>57</v>
      </c>
      <c r="D94" s="17" t="s">
        <v>627</v>
      </c>
      <c r="E94" s="17" t="s">
        <v>654</v>
      </c>
      <c r="F94" s="17"/>
      <c r="G94" s="17" t="s">
        <v>674</v>
      </c>
      <c r="H94" s="18" t="s">
        <v>668</v>
      </c>
      <c r="I94" s="18" t="s">
        <v>668</v>
      </c>
      <c r="J94" s="17">
        <v>2</v>
      </c>
      <c r="K94" s="17"/>
      <c r="L94" s="17" t="s">
        <v>365</v>
      </c>
      <c r="M94" s="17" t="s">
        <v>440</v>
      </c>
      <c r="N94" s="17" t="s">
        <v>631</v>
      </c>
      <c r="O94" s="28">
        <v>7686.59</v>
      </c>
      <c r="P94" s="28">
        <v>9223.9079999999994</v>
      </c>
      <c r="Q94" s="24"/>
      <c r="R94" s="28">
        <v>9223.9079999999994</v>
      </c>
      <c r="S94" s="24"/>
      <c r="T94" s="24"/>
      <c r="U94" s="102" t="s">
        <v>95</v>
      </c>
      <c r="V94" s="17" t="s">
        <v>57</v>
      </c>
      <c r="W94" s="17" t="s">
        <v>85</v>
      </c>
      <c r="X94" s="20">
        <v>44855</v>
      </c>
      <c r="Y94" s="20">
        <v>44894</v>
      </c>
      <c r="Z94" s="30"/>
      <c r="AA94" s="103"/>
      <c r="AB94" s="17"/>
      <c r="AC94" s="17"/>
      <c r="AD94" s="17" t="s">
        <v>674</v>
      </c>
      <c r="AE94" s="104" t="s">
        <v>97</v>
      </c>
      <c r="AF94" s="17">
        <v>876</v>
      </c>
      <c r="AG94" s="17" t="s">
        <v>156</v>
      </c>
      <c r="AH94" s="17">
        <v>1</v>
      </c>
      <c r="AI94" s="105">
        <v>3000000000</v>
      </c>
      <c r="AJ94" s="17" t="s">
        <v>73</v>
      </c>
      <c r="AK94" s="20">
        <v>44914</v>
      </c>
      <c r="AL94" s="106">
        <v>44936</v>
      </c>
      <c r="AM94" s="106">
        <v>45290</v>
      </c>
      <c r="AN94" s="106">
        <v>45310</v>
      </c>
      <c r="AO94" s="17" t="s">
        <v>89</v>
      </c>
      <c r="AP94" s="30"/>
      <c r="AQ94" s="17"/>
      <c r="AR94" s="17"/>
      <c r="AS94" s="17"/>
      <c r="AT94" s="20"/>
      <c r="AU94" s="22"/>
      <c r="AV94" s="23"/>
      <c r="AW94" s="17"/>
      <c r="AX94" s="17"/>
      <c r="AY94" s="17"/>
      <c r="AZ94" s="17"/>
      <c r="BA94" s="17" t="s">
        <v>739</v>
      </c>
      <c r="BB94" s="24"/>
      <c r="BC94" s="24"/>
      <c r="BD94" s="24"/>
      <c r="BE94" s="24"/>
    </row>
    <row r="95" spans="1:57" ht="75" customHeight="1">
      <c r="A95" s="17">
        <v>3</v>
      </c>
      <c r="B95" s="18">
        <v>220088</v>
      </c>
      <c r="C95" s="17" t="s">
        <v>57</v>
      </c>
      <c r="D95" s="17" t="s">
        <v>627</v>
      </c>
      <c r="E95" s="17" t="s">
        <v>654</v>
      </c>
      <c r="F95" s="17"/>
      <c r="G95" s="17" t="s">
        <v>675</v>
      </c>
      <c r="H95" s="18" t="s">
        <v>650</v>
      </c>
      <c r="I95" s="18" t="s">
        <v>650</v>
      </c>
      <c r="J95" s="17">
        <v>2</v>
      </c>
      <c r="K95" s="17"/>
      <c r="L95" s="17" t="s">
        <v>365</v>
      </c>
      <c r="M95" s="17" t="s">
        <v>440</v>
      </c>
      <c r="N95" s="17" t="s">
        <v>631</v>
      </c>
      <c r="O95" s="28">
        <v>4481.2</v>
      </c>
      <c r="P95" s="28">
        <v>5377.44</v>
      </c>
      <c r="Q95" s="24"/>
      <c r="R95" s="28">
        <v>5377.44</v>
      </c>
      <c r="S95" s="24"/>
      <c r="T95" s="24"/>
      <c r="U95" s="102" t="s">
        <v>95</v>
      </c>
      <c r="V95" s="17" t="s">
        <v>57</v>
      </c>
      <c r="W95" s="17" t="s">
        <v>85</v>
      </c>
      <c r="X95" s="20">
        <v>44855</v>
      </c>
      <c r="Y95" s="20">
        <v>44894</v>
      </c>
      <c r="Z95" s="30"/>
      <c r="AA95" s="103"/>
      <c r="AB95" s="17"/>
      <c r="AC95" s="17"/>
      <c r="AD95" s="17" t="s">
        <v>676</v>
      </c>
      <c r="AE95" s="104" t="s">
        <v>97</v>
      </c>
      <c r="AF95" s="17">
        <v>876</v>
      </c>
      <c r="AG95" s="17" t="s">
        <v>156</v>
      </c>
      <c r="AH95" s="17">
        <v>1</v>
      </c>
      <c r="AI95" s="105">
        <v>3000000000</v>
      </c>
      <c r="AJ95" s="17" t="s">
        <v>73</v>
      </c>
      <c r="AK95" s="20">
        <v>44914</v>
      </c>
      <c r="AL95" s="106">
        <v>44936</v>
      </c>
      <c r="AM95" s="106">
        <v>45199</v>
      </c>
      <c r="AN95" s="106">
        <v>45219</v>
      </c>
      <c r="AO95" s="17">
        <v>2023</v>
      </c>
      <c r="AP95" s="30"/>
      <c r="AQ95" s="17"/>
      <c r="AR95" s="17"/>
      <c r="AS95" s="17"/>
      <c r="AT95" s="20"/>
      <c r="AU95" s="22"/>
      <c r="AV95" s="23"/>
      <c r="AW95" s="17"/>
      <c r="AX95" s="17"/>
      <c r="AY95" s="17"/>
      <c r="AZ95" s="17"/>
      <c r="BA95" s="17" t="s">
        <v>739</v>
      </c>
      <c r="BB95" s="24"/>
      <c r="BC95" s="24"/>
      <c r="BD95" s="24"/>
      <c r="BE95" s="24"/>
    </row>
    <row r="96" spans="1:57" ht="75" customHeight="1">
      <c r="A96" s="17">
        <v>3</v>
      </c>
      <c r="B96" s="18">
        <v>220089</v>
      </c>
      <c r="C96" s="17" t="s">
        <v>57</v>
      </c>
      <c r="D96" s="17" t="s">
        <v>627</v>
      </c>
      <c r="E96" s="17" t="s">
        <v>654</v>
      </c>
      <c r="F96" s="17"/>
      <c r="G96" s="17" t="s">
        <v>677</v>
      </c>
      <c r="H96" s="18" t="s">
        <v>678</v>
      </c>
      <c r="I96" s="18" t="s">
        <v>678</v>
      </c>
      <c r="J96" s="17">
        <v>2</v>
      </c>
      <c r="K96" s="17"/>
      <c r="L96" s="17" t="s">
        <v>365</v>
      </c>
      <c r="M96" s="17" t="s">
        <v>440</v>
      </c>
      <c r="N96" s="17" t="s">
        <v>631</v>
      </c>
      <c r="O96" s="28">
        <v>14421.67</v>
      </c>
      <c r="P96" s="28">
        <v>17306.004000000001</v>
      </c>
      <c r="Q96" s="24"/>
      <c r="R96" s="28">
        <v>17306.004000000001</v>
      </c>
      <c r="S96" s="24"/>
      <c r="T96" s="24"/>
      <c r="U96" s="102" t="s">
        <v>95</v>
      </c>
      <c r="V96" s="17" t="s">
        <v>57</v>
      </c>
      <c r="W96" s="17" t="s">
        <v>85</v>
      </c>
      <c r="X96" s="20">
        <v>44855</v>
      </c>
      <c r="Y96" s="20">
        <v>44894</v>
      </c>
      <c r="Z96" s="30"/>
      <c r="AA96" s="103"/>
      <c r="AB96" s="17"/>
      <c r="AC96" s="17"/>
      <c r="AD96" s="17" t="s">
        <v>677</v>
      </c>
      <c r="AE96" s="104" t="s">
        <v>97</v>
      </c>
      <c r="AF96" s="17">
        <v>876</v>
      </c>
      <c r="AG96" s="17" t="s">
        <v>156</v>
      </c>
      <c r="AH96" s="17">
        <v>1</v>
      </c>
      <c r="AI96" s="105">
        <v>3000000000</v>
      </c>
      <c r="AJ96" s="17" t="s">
        <v>73</v>
      </c>
      <c r="AK96" s="20">
        <v>44914</v>
      </c>
      <c r="AL96" s="106">
        <v>44936</v>
      </c>
      <c r="AM96" s="106">
        <v>45260</v>
      </c>
      <c r="AN96" s="106">
        <v>45280</v>
      </c>
      <c r="AO96" s="17">
        <v>2023</v>
      </c>
      <c r="AP96" s="30"/>
      <c r="AQ96" s="17"/>
      <c r="AR96" s="17"/>
      <c r="AS96" s="17"/>
      <c r="AT96" s="20"/>
      <c r="AU96" s="22"/>
      <c r="AV96" s="23"/>
      <c r="AW96" s="17"/>
      <c r="AX96" s="17"/>
      <c r="AY96" s="17"/>
      <c r="AZ96" s="17"/>
      <c r="BA96" s="17" t="s">
        <v>739</v>
      </c>
      <c r="BB96" s="24"/>
      <c r="BC96" s="24"/>
      <c r="BD96" s="24"/>
      <c r="BE96" s="24"/>
    </row>
    <row r="97" spans="1:57" ht="75" customHeight="1">
      <c r="A97" s="17">
        <v>3</v>
      </c>
      <c r="B97" s="18">
        <v>220090</v>
      </c>
      <c r="C97" s="17" t="s">
        <v>57</v>
      </c>
      <c r="D97" s="17" t="s">
        <v>627</v>
      </c>
      <c r="E97" s="17" t="s">
        <v>654</v>
      </c>
      <c r="F97" s="17"/>
      <c r="G97" s="17" t="s">
        <v>679</v>
      </c>
      <c r="H97" s="18" t="s">
        <v>680</v>
      </c>
      <c r="I97" s="18" t="s">
        <v>680</v>
      </c>
      <c r="J97" s="17">
        <v>1</v>
      </c>
      <c r="K97" s="17"/>
      <c r="L97" s="17" t="s">
        <v>365</v>
      </c>
      <c r="M97" s="17" t="s">
        <v>440</v>
      </c>
      <c r="N97" s="17" t="s">
        <v>631</v>
      </c>
      <c r="O97" s="28">
        <v>4349.8</v>
      </c>
      <c r="P97" s="28">
        <v>5219.76</v>
      </c>
      <c r="Q97" s="24"/>
      <c r="R97" s="28">
        <v>5219.76</v>
      </c>
      <c r="S97" s="24"/>
      <c r="T97" s="24"/>
      <c r="U97" s="102" t="s">
        <v>84</v>
      </c>
      <c r="V97" s="17" t="s">
        <v>57</v>
      </c>
      <c r="W97" s="17" t="s">
        <v>85</v>
      </c>
      <c r="X97" s="20">
        <v>44855</v>
      </c>
      <c r="Y97" s="20">
        <v>44889</v>
      </c>
      <c r="Z97" s="30"/>
      <c r="AA97" s="103"/>
      <c r="AB97" s="17"/>
      <c r="AC97" s="17"/>
      <c r="AD97" s="17" t="s">
        <v>679</v>
      </c>
      <c r="AE97" s="104" t="s">
        <v>97</v>
      </c>
      <c r="AF97" s="17">
        <v>876</v>
      </c>
      <c r="AG97" s="17" t="s">
        <v>156</v>
      </c>
      <c r="AH97" s="17">
        <v>1</v>
      </c>
      <c r="AI97" s="105">
        <v>3000000000</v>
      </c>
      <c r="AJ97" s="17" t="s">
        <v>73</v>
      </c>
      <c r="AK97" s="20">
        <v>44909</v>
      </c>
      <c r="AL97" s="106">
        <v>44936</v>
      </c>
      <c r="AM97" s="106">
        <v>45290</v>
      </c>
      <c r="AN97" s="106">
        <v>45310</v>
      </c>
      <c r="AO97" s="17" t="s">
        <v>89</v>
      </c>
      <c r="AP97" s="30"/>
      <c r="AQ97" s="17"/>
      <c r="AR97" s="17"/>
      <c r="AS97" s="17"/>
      <c r="AT97" s="20"/>
      <c r="AU97" s="22"/>
      <c r="AV97" s="23"/>
      <c r="AW97" s="17"/>
      <c r="AX97" s="17"/>
      <c r="AY97" s="17"/>
      <c r="AZ97" s="17"/>
      <c r="BA97" s="17" t="s">
        <v>739</v>
      </c>
      <c r="BB97" s="24"/>
      <c r="BC97" s="24"/>
      <c r="BD97" s="24"/>
      <c r="BE97" s="24"/>
    </row>
    <row r="98" spans="1:57" ht="75" customHeight="1">
      <c r="A98" s="17">
        <v>3</v>
      </c>
      <c r="B98" s="18">
        <v>220091</v>
      </c>
      <c r="C98" s="17" t="s">
        <v>57</v>
      </c>
      <c r="D98" s="17" t="s">
        <v>627</v>
      </c>
      <c r="E98" s="17" t="s">
        <v>654</v>
      </c>
      <c r="F98" s="17"/>
      <c r="G98" s="17" t="s">
        <v>681</v>
      </c>
      <c r="H98" s="18" t="s">
        <v>682</v>
      </c>
      <c r="I98" s="18" t="s">
        <v>683</v>
      </c>
      <c r="J98" s="17">
        <v>1</v>
      </c>
      <c r="K98" s="17"/>
      <c r="L98" s="17" t="s">
        <v>365</v>
      </c>
      <c r="M98" s="17" t="s">
        <v>440</v>
      </c>
      <c r="N98" s="17" t="s">
        <v>631</v>
      </c>
      <c r="O98" s="28">
        <v>10285</v>
      </c>
      <c r="P98" s="28">
        <v>12342</v>
      </c>
      <c r="Q98" s="24"/>
      <c r="R98" s="28">
        <v>12342</v>
      </c>
      <c r="S98" s="24"/>
      <c r="T98" s="24"/>
      <c r="U98" s="102" t="s">
        <v>84</v>
      </c>
      <c r="V98" s="17" t="s">
        <v>57</v>
      </c>
      <c r="W98" s="17" t="s">
        <v>85</v>
      </c>
      <c r="X98" s="20">
        <v>44855</v>
      </c>
      <c r="Y98" s="20">
        <v>44889</v>
      </c>
      <c r="Z98" s="30"/>
      <c r="AA98" s="103"/>
      <c r="AB98" s="17"/>
      <c r="AC98" s="17"/>
      <c r="AD98" s="17" t="s">
        <v>684</v>
      </c>
      <c r="AE98" s="104" t="s">
        <v>97</v>
      </c>
      <c r="AF98" s="17">
        <v>876</v>
      </c>
      <c r="AG98" s="17" t="s">
        <v>156</v>
      </c>
      <c r="AH98" s="17">
        <v>1</v>
      </c>
      <c r="AI98" s="105">
        <v>3000000000</v>
      </c>
      <c r="AJ98" s="17" t="s">
        <v>73</v>
      </c>
      <c r="AK98" s="20">
        <v>44909</v>
      </c>
      <c r="AL98" s="106">
        <v>44936</v>
      </c>
      <c r="AM98" s="106">
        <v>45290</v>
      </c>
      <c r="AN98" s="106"/>
      <c r="AO98" s="17" t="s">
        <v>89</v>
      </c>
      <c r="AP98" s="30"/>
      <c r="AQ98" s="17"/>
      <c r="AR98" s="17"/>
      <c r="AS98" s="17"/>
      <c r="AT98" s="20"/>
      <c r="AU98" s="22"/>
      <c r="AV98" s="23"/>
      <c r="AW98" s="17"/>
      <c r="AX98" s="17"/>
      <c r="AY98" s="17"/>
      <c r="AZ98" s="17"/>
      <c r="BA98" s="17" t="s">
        <v>739</v>
      </c>
      <c r="BB98" s="24"/>
      <c r="BC98" s="24"/>
      <c r="BD98" s="24"/>
      <c r="BE98" s="24"/>
    </row>
    <row r="99" spans="1:57" ht="75" customHeight="1">
      <c r="A99" s="17">
        <v>3</v>
      </c>
      <c r="B99" s="18">
        <v>220092</v>
      </c>
      <c r="C99" s="17" t="s">
        <v>57</v>
      </c>
      <c r="D99" s="17" t="s">
        <v>703</v>
      </c>
      <c r="E99" s="17" t="s">
        <v>59</v>
      </c>
      <c r="F99" s="17"/>
      <c r="G99" s="17" t="s">
        <v>704</v>
      </c>
      <c r="H99" s="18" t="s">
        <v>705</v>
      </c>
      <c r="I99" s="18" t="s">
        <v>705</v>
      </c>
      <c r="J99" s="17">
        <v>2</v>
      </c>
      <c r="K99" s="17"/>
      <c r="L99" s="17" t="s">
        <v>365</v>
      </c>
      <c r="M99" s="17" t="s">
        <v>83</v>
      </c>
      <c r="N99" s="17" t="s">
        <v>706</v>
      </c>
      <c r="O99" s="28">
        <v>5125</v>
      </c>
      <c r="P99" s="28">
        <v>6150</v>
      </c>
      <c r="Q99" s="28">
        <v>2050</v>
      </c>
      <c r="R99" s="28">
        <v>2050</v>
      </c>
      <c r="S99" s="28">
        <v>2050</v>
      </c>
      <c r="T99" s="24"/>
      <c r="U99" s="102" t="s">
        <v>84</v>
      </c>
      <c r="V99" s="17" t="s">
        <v>57</v>
      </c>
      <c r="W99" s="17" t="s">
        <v>85</v>
      </c>
      <c r="X99" s="20">
        <v>44582</v>
      </c>
      <c r="Y99" s="20">
        <v>44609</v>
      </c>
      <c r="Z99" s="30"/>
      <c r="AA99" s="103"/>
      <c r="AB99" s="17"/>
      <c r="AC99" s="17"/>
      <c r="AD99" s="17" t="s">
        <v>707</v>
      </c>
      <c r="AE99" s="104" t="s">
        <v>708</v>
      </c>
      <c r="AF99" s="17">
        <v>879</v>
      </c>
      <c r="AG99" s="17" t="s">
        <v>709</v>
      </c>
      <c r="AH99" s="17">
        <v>1</v>
      </c>
      <c r="AI99" s="105" t="s">
        <v>72</v>
      </c>
      <c r="AJ99" s="17" t="s">
        <v>73</v>
      </c>
      <c r="AK99" s="20">
        <v>44621</v>
      </c>
      <c r="AL99" s="106">
        <v>44621</v>
      </c>
      <c r="AM99" s="106">
        <v>45657</v>
      </c>
      <c r="AN99" s="106"/>
      <c r="AO99" s="106" t="s">
        <v>608</v>
      </c>
      <c r="AP99" s="30"/>
      <c r="AQ99" s="17"/>
      <c r="AR99" s="17"/>
      <c r="AS99" s="17"/>
      <c r="AT99" s="20"/>
      <c r="AU99" s="22"/>
      <c r="AV99" s="23"/>
      <c r="AW99" s="17"/>
      <c r="AX99" s="17"/>
      <c r="AY99" s="17"/>
      <c r="AZ99" s="17"/>
      <c r="BA99" s="17" t="s">
        <v>739</v>
      </c>
      <c r="BB99" s="24"/>
      <c r="BC99" s="24"/>
      <c r="BD99" s="24"/>
      <c r="BE99" s="24"/>
    </row>
    <row r="100" spans="1:57" ht="75" customHeight="1">
      <c r="A100" s="17">
        <v>3</v>
      </c>
      <c r="B100" s="18">
        <v>220093</v>
      </c>
      <c r="C100" s="17" t="s">
        <v>57</v>
      </c>
      <c r="D100" s="17" t="s">
        <v>703</v>
      </c>
      <c r="E100" s="17" t="s">
        <v>59</v>
      </c>
      <c r="F100" s="17"/>
      <c r="G100" s="17" t="s">
        <v>737</v>
      </c>
      <c r="H100" s="18" t="s">
        <v>705</v>
      </c>
      <c r="I100" s="18" t="s">
        <v>705</v>
      </c>
      <c r="J100" s="17">
        <v>2</v>
      </c>
      <c r="K100" s="17"/>
      <c r="L100" s="17" t="s">
        <v>365</v>
      </c>
      <c r="M100" s="17" t="s">
        <v>83</v>
      </c>
      <c r="N100" s="17" t="s">
        <v>706</v>
      </c>
      <c r="O100" s="28">
        <v>22722</v>
      </c>
      <c r="P100" s="28">
        <v>27266</v>
      </c>
      <c r="Q100" s="28">
        <v>27266</v>
      </c>
      <c r="R100" s="28"/>
      <c r="S100" s="24"/>
      <c r="T100" s="24"/>
      <c r="U100" s="102" t="s">
        <v>95</v>
      </c>
      <c r="V100" s="17" t="s">
        <v>57</v>
      </c>
      <c r="W100" s="17" t="s">
        <v>85</v>
      </c>
      <c r="X100" s="20">
        <v>44582</v>
      </c>
      <c r="Y100" s="20">
        <v>44609</v>
      </c>
      <c r="Z100" s="30"/>
      <c r="AA100" s="103"/>
      <c r="AB100" s="17"/>
      <c r="AC100" s="17"/>
      <c r="AD100" s="17" t="s">
        <v>710</v>
      </c>
      <c r="AE100" s="104" t="s">
        <v>708</v>
      </c>
      <c r="AF100" s="17">
        <v>879</v>
      </c>
      <c r="AG100" s="17" t="s">
        <v>709</v>
      </c>
      <c r="AH100" s="17">
        <v>1</v>
      </c>
      <c r="AI100" s="105" t="s">
        <v>72</v>
      </c>
      <c r="AJ100" s="17" t="s">
        <v>73</v>
      </c>
      <c r="AK100" s="20">
        <v>44621</v>
      </c>
      <c r="AL100" s="106">
        <v>44621</v>
      </c>
      <c r="AM100" s="106">
        <v>44926</v>
      </c>
      <c r="AN100" s="106"/>
      <c r="AO100" s="17">
        <v>2022</v>
      </c>
      <c r="AP100" s="30"/>
      <c r="AQ100" s="17"/>
      <c r="AR100" s="17"/>
      <c r="AS100" s="17"/>
      <c r="AT100" s="20"/>
      <c r="AU100" s="22"/>
      <c r="AV100" s="23"/>
      <c r="AW100" s="17"/>
      <c r="AX100" s="17"/>
      <c r="AY100" s="17"/>
      <c r="AZ100" s="17"/>
      <c r="BA100" s="17" t="s">
        <v>739</v>
      </c>
      <c r="BB100" s="24"/>
      <c r="BC100" s="24"/>
      <c r="BD100" s="24"/>
      <c r="BE100" s="24"/>
    </row>
    <row r="101" spans="1:57" ht="75" customHeight="1">
      <c r="A101" s="17">
        <v>3</v>
      </c>
      <c r="B101" s="18">
        <v>220094</v>
      </c>
      <c r="C101" s="17" t="s">
        <v>57</v>
      </c>
      <c r="D101" s="17" t="s">
        <v>703</v>
      </c>
      <c r="E101" s="17" t="s">
        <v>59</v>
      </c>
      <c r="F101" s="17"/>
      <c r="G101" s="17" t="s">
        <v>711</v>
      </c>
      <c r="H101" s="18" t="s">
        <v>705</v>
      </c>
      <c r="I101" s="18" t="s">
        <v>705</v>
      </c>
      <c r="J101" s="17">
        <v>2</v>
      </c>
      <c r="K101" s="17"/>
      <c r="L101" s="17" t="s">
        <v>365</v>
      </c>
      <c r="M101" s="17" t="s">
        <v>83</v>
      </c>
      <c r="N101" s="17" t="s">
        <v>706</v>
      </c>
      <c r="O101" s="28">
        <v>83000</v>
      </c>
      <c r="P101" s="28">
        <v>99600</v>
      </c>
      <c r="Q101" s="28">
        <v>99600</v>
      </c>
      <c r="R101" s="28"/>
      <c r="S101" s="24"/>
      <c r="T101" s="24"/>
      <c r="U101" s="102" t="s">
        <v>95</v>
      </c>
      <c r="V101" s="17" t="s">
        <v>57</v>
      </c>
      <c r="W101" s="17" t="s">
        <v>85</v>
      </c>
      <c r="X101" s="20">
        <v>44582</v>
      </c>
      <c r="Y101" s="20">
        <v>44609</v>
      </c>
      <c r="Z101" s="30"/>
      <c r="AA101" s="103"/>
      <c r="AB101" s="17"/>
      <c r="AC101" s="17"/>
      <c r="AD101" s="17" t="s">
        <v>710</v>
      </c>
      <c r="AE101" s="104" t="s">
        <v>708</v>
      </c>
      <c r="AF101" s="17">
        <v>879</v>
      </c>
      <c r="AG101" s="17" t="s">
        <v>709</v>
      </c>
      <c r="AH101" s="17">
        <v>1</v>
      </c>
      <c r="AI101" s="105" t="s">
        <v>72</v>
      </c>
      <c r="AJ101" s="17" t="s">
        <v>73</v>
      </c>
      <c r="AK101" s="20">
        <v>44621</v>
      </c>
      <c r="AL101" s="106">
        <v>44621</v>
      </c>
      <c r="AM101" s="106">
        <v>44926</v>
      </c>
      <c r="AN101" s="106"/>
      <c r="AO101" s="17">
        <v>2022</v>
      </c>
      <c r="AP101" s="30"/>
      <c r="AQ101" s="17"/>
      <c r="AR101" s="17"/>
      <c r="AS101" s="17"/>
      <c r="AT101" s="20"/>
      <c r="AU101" s="22"/>
      <c r="AV101" s="23"/>
      <c r="AW101" s="17"/>
      <c r="AX101" s="17"/>
      <c r="AY101" s="17"/>
      <c r="AZ101" s="17"/>
      <c r="BA101" s="17" t="s">
        <v>739</v>
      </c>
      <c r="BB101" s="24"/>
      <c r="BC101" s="24"/>
      <c r="BD101" s="24"/>
      <c r="BE101" s="24"/>
    </row>
    <row r="102" spans="1:57" ht="75" customHeight="1">
      <c r="A102" s="17">
        <v>3</v>
      </c>
      <c r="B102" s="18">
        <v>220095</v>
      </c>
      <c r="C102" s="17" t="s">
        <v>57</v>
      </c>
      <c r="D102" s="17" t="s">
        <v>703</v>
      </c>
      <c r="E102" s="17" t="s">
        <v>353</v>
      </c>
      <c r="F102" s="17"/>
      <c r="G102" s="17" t="s">
        <v>712</v>
      </c>
      <c r="H102" s="18" t="s">
        <v>713</v>
      </c>
      <c r="I102" s="18" t="s">
        <v>714</v>
      </c>
      <c r="J102" s="17">
        <v>2</v>
      </c>
      <c r="K102" s="17"/>
      <c r="L102" s="17" t="s">
        <v>63</v>
      </c>
      <c r="M102" s="17" t="s">
        <v>83</v>
      </c>
      <c r="N102" s="17" t="s">
        <v>715</v>
      </c>
      <c r="O102" s="28">
        <v>37500</v>
      </c>
      <c r="P102" s="28">
        <v>45000</v>
      </c>
      <c r="Q102" s="24"/>
      <c r="R102" s="28">
        <v>45000</v>
      </c>
      <c r="S102" s="24"/>
      <c r="T102" s="24"/>
      <c r="U102" s="102" t="s">
        <v>66</v>
      </c>
      <c r="V102" s="17" t="s">
        <v>57</v>
      </c>
      <c r="W102" s="17" t="s">
        <v>67</v>
      </c>
      <c r="X102" s="20">
        <v>44585</v>
      </c>
      <c r="Y102" s="20">
        <v>44585</v>
      </c>
      <c r="Z102" s="55" t="s">
        <v>101</v>
      </c>
      <c r="AA102" s="103" t="s">
        <v>716</v>
      </c>
      <c r="AB102" s="17">
        <v>2309006192</v>
      </c>
      <c r="AC102" s="17">
        <v>230901001</v>
      </c>
      <c r="AD102" s="17" t="s">
        <v>717</v>
      </c>
      <c r="AE102" s="104" t="s">
        <v>97</v>
      </c>
      <c r="AF102" s="17">
        <v>876</v>
      </c>
      <c r="AG102" s="17" t="s">
        <v>71</v>
      </c>
      <c r="AH102" s="17">
        <v>1</v>
      </c>
      <c r="AI102" s="105" t="s">
        <v>72</v>
      </c>
      <c r="AJ102" s="17" t="s">
        <v>73</v>
      </c>
      <c r="AK102" s="20">
        <v>44605</v>
      </c>
      <c r="AL102" s="106">
        <v>44605</v>
      </c>
      <c r="AM102" s="106">
        <v>45291</v>
      </c>
      <c r="AN102" s="106"/>
      <c r="AO102" s="17">
        <v>2023</v>
      </c>
      <c r="AP102" s="30"/>
      <c r="AQ102" s="17"/>
      <c r="AR102" s="17"/>
      <c r="AS102" s="17"/>
      <c r="AT102" s="20"/>
      <c r="AU102" s="22"/>
      <c r="AV102" s="23"/>
      <c r="AW102" s="17"/>
      <c r="AX102" s="17"/>
      <c r="AY102" s="17"/>
      <c r="AZ102" s="17"/>
      <c r="BA102" s="17" t="s">
        <v>739</v>
      </c>
      <c r="BB102" s="24"/>
      <c r="BC102" s="24"/>
      <c r="BD102" s="24"/>
      <c r="BE102" s="24"/>
    </row>
    <row r="103" spans="1:57" ht="75" customHeight="1">
      <c r="A103" s="17">
        <v>3</v>
      </c>
      <c r="B103" s="18">
        <v>220096</v>
      </c>
      <c r="C103" s="17" t="s">
        <v>57</v>
      </c>
      <c r="D103" s="17" t="s">
        <v>703</v>
      </c>
      <c r="E103" s="17" t="s">
        <v>59</v>
      </c>
      <c r="F103" s="17"/>
      <c r="G103" s="17" t="s">
        <v>718</v>
      </c>
      <c r="H103" s="18" t="s">
        <v>719</v>
      </c>
      <c r="I103" s="18" t="s">
        <v>719</v>
      </c>
      <c r="J103" s="17">
        <v>2</v>
      </c>
      <c r="K103" s="17"/>
      <c r="L103" s="17" t="s">
        <v>63</v>
      </c>
      <c r="M103" s="17" t="s">
        <v>83</v>
      </c>
      <c r="N103" s="17" t="s">
        <v>65</v>
      </c>
      <c r="O103" s="28">
        <v>83000</v>
      </c>
      <c r="P103" s="28">
        <v>99600</v>
      </c>
      <c r="Q103" s="24"/>
      <c r="R103" s="28">
        <v>99600</v>
      </c>
      <c r="S103" s="24"/>
      <c r="T103" s="24"/>
      <c r="U103" s="102" t="s">
        <v>95</v>
      </c>
      <c r="V103" s="17" t="s">
        <v>57</v>
      </c>
      <c r="W103" s="17" t="s">
        <v>85</v>
      </c>
      <c r="X103" s="20">
        <v>44870</v>
      </c>
      <c r="Y103" s="20">
        <v>44905</v>
      </c>
      <c r="Z103" s="30"/>
      <c r="AA103" s="103"/>
      <c r="AB103" s="17"/>
      <c r="AC103" s="17"/>
      <c r="AD103" s="17" t="s">
        <v>720</v>
      </c>
      <c r="AE103" s="104" t="s">
        <v>97</v>
      </c>
      <c r="AF103" s="17">
        <v>876</v>
      </c>
      <c r="AG103" s="17" t="s">
        <v>71</v>
      </c>
      <c r="AH103" s="17">
        <v>1</v>
      </c>
      <c r="AI103" s="105" t="s">
        <v>72</v>
      </c>
      <c r="AJ103" s="17" t="s">
        <v>73</v>
      </c>
      <c r="AK103" s="20">
        <v>44925</v>
      </c>
      <c r="AL103" s="106">
        <v>44925</v>
      </c>
      <c r="AM103" s="106">
        <v>45291</v>
      </c>
      <c r="AN103" s="106"/>
      <c r="AO103" s="17">
        <v>2023</v>
      </c>
      <c r="AP103" s="30"/>
      <c r="AQ103" s="17"/>
      <c r="AR103" s="17"/>
      <c r="AS103" s="17"/>
      <c r="AT103" s="20"/>
      <c r="AU103" s="22"/>
      <c r="AV103" s="23"/>
      <c r="AW103" s="17"/>
      <c r="AX103" s="17"/>
      <c r="AY103" s="17"/>
      <c r="AZ103" s="17"/>
      <c r="BA103" s="17" t="s">
        <v>739</v>
      </c>
      <c r="BB103" s="24"/>
      <c r="BC103" s="24"/>
      <c r="BD103" s="24"/>
      <c r="BE103" s="24"/>
    </row>
    <row r="104" spans="1:57" ht="75" customHeight="1">
      <c r="A104" s="17">
        <v>3</v>
      </c>
      <c r="B104" s="18">
        <v>220097</v>
      </c>
      <c r="C104" s="17" t="s">
        <v>57</v>
      </c>
      <c r="D104" s="17" t="s">
        <v>448</v>
      </c>
      <c r="E104" s="17" t="s">
        <v>331</v>
      </c>
      <c r="F104" s="17"/>
      <c r="G104" s="17" t="s">
        <v>472</v>
      </c>
      <c r="H104" s="18" t="s">
        <v>473</v>
      </c>
      <c r="I104" s="18" t="s">
        <v>474</v>
      </c>
      <c r="J104" s="17">
        <v>1</v>
      </c>
      <c r="K104" s="44"/>
      <c r="L104" s="17" t="s">
        <v>63</v>
      </c>
      <c r="M104" s="17" t="s">
        <v>405</v>
      </c>
      <c r="N104" s="17" t="s">
        <v>65</v>
      </c>
      <c r="O104" s="28">
        <v>26375</v>
      </c>
      <c r="P104" s="28">
        <v>31650</v>
      </c>
      <c r="Q104" s="28">
        <v>31650</v>
      </c>
      <c r="R104" s="28"/>
      <c r="S104" s="28"/>
      <c r="T104" s="28"/>
      <c r="U104" s="17" t="s">
        <v>95</v>
      </c>
      <c r="V104" s="17" t="s">
        <v>57</v>
      </c>
      <c r="W104" s="17" t="s">
        <v>85</v>
      </c>
      <c r="X104" s="20">
        <f t="shared" ref="X104:X107" si="3">Y104-40</f>
        <v>44676</v>
      </c>
      <c r="Y104" s="20">
        <v>44716</v>
      </c>
      <c r="Z104" s="34"/>
      <c r="AA104" s="20"/>
      <c r="AB104" s="30"/>
      <c r="AC104" s="17"/>
      <c r="AD104" s="17" t="s">
        <v>472</v>
      </c>
      <c r="AE104" s="17" t="s">
        <v>453</v>
      </c>
      <c r="AF104" s="25">
        <v>876</v>
      </c>
      <c r="AG104" s="20" t="s">
        <v>71</v>
      </c>
      <c r="AH104" s="25">
        <v>1</v>
      </c>
      <c r="AI104" s="21" t="s">
        <v>72</v>
      </c>
      <c r="AJ104" s="17" t="s">
        <v>73</v>
      </c>
      <c r="AK104" s="20">
        <v>44736</v>
      </c>
      <c r="AL104" s="20">
        <v>44736</v>
      </c>
      <c r="AM104" s="20">
        <v>44834</v>
      </c>
      <c r="AN104" s="20">
        <v>44864</v>
      </c>
      <c r="AO104" s="17">
        <v>2022</v>
      </c>
      <c r="AP104" s="20"/>
      <c r="AQ104" s="17"/>
      <c r="AR104" s="30"/>
      <c r="AS104" s="17"/>
      <c r="AT104" s="17"/>
      <c r="AU104" s="17"/>
      <c r="AV104" s="20"/>
      <c r="AW104" s="22"/>
      <c r="AX104" s="23"/>
      <c r="AY104" s="17"/>
      <c r="AZ104" s="17"/>
      <c r="BA104" s="17" t="s">
        <v>740</v>
      </c>
      <c r="BB104" s="28"/>
      <c r="BC104" s="28"/>
      <c r="BD104" s="28"/>
      <c r="BE104" s="28"/>
    </row>
    <row r="105" spans="1:57" ht="75" customHeight="1">
      <c r="A105" s="17">
        <v>3</v>
      </c>
      <c r="B105" s="18">
        <v>220098</v>
      </c>
      <c r="C105" s="17" t="s">
        <v>57</v>
      </c>
      <c r="D105" s="17" t="s">
        <v>448</v>
      </c>
      <c r="E105" s="17" t="s">
        <v>331</v>
      </c>
      <c r="F105" s="17"/>
      <c r="G105" s="17" t="s">
        <v>481</v>
      </c>
      <c r="H105" s="18" t="s">
        <v>482</v>
      </c>
      <c r="I105" s="18" t="s">
        <v>483</v>
      </c>
      <c r="J105" s="17">
        <v>1</v>
      </c>
      <c r="K105" s="44"/>
      <c r="L105" s="17" t="s">
        <v>63</v>
      </c>
      <c r="M105" s="17" t="s">
        <v>484</v>
      </c>
      <c r="N105" s="17" t="s">
        <v>65</v>
      </c>
      <c r="O105" s="28">
        <v>12500</v>
      </c>
      <c r="P105" s="28">
        <v>15000</v>
      </c>
      <c r="Q105" s="28">
        <v>10000</v>
      </c>
      <c r="R105" s="28">
        <v>5000</v>
      </c>
      <c r="S105" s="28"/>
      <c r="T105" s="28"/>
      <c r="U105" s="17" t="s">
        <v>95</v>
      </c>
      <c r="V105" s="17" t="s">
        <v>57</v>
      </c>
      <c r="W105" s="17" t="s">
        <v>85</v>
      </c>
      <c r="X105" s="20">
        <f t="shared" si="3"/>
        <v>44584</v>
      </c>
      <c r="Y105" s="20">
        <v>44624</v>
      </c>
      <c r="Z105" s="34"/>
      <c r="AA105" s="20"/>
      <c r="AB105" s="30"/>
      <c r="AC105" s="17"/>
      <c r="AD105" s="17" t="s">
        <v>481</v>
      </c>
      <c r="AE105" s="17" t="s">
        <v>453</v>
      </c>
      <c r="AF105" s="25">
        <v>876</v>
      </c>
      <c r="AG105" s="20" t="s">
        <v>71</v>
      </c>
      <c r="AH105" s="25">
        <v>1</v>
      </c>
      <c r="AI105" s="21" t="s">
        <v>72</v>
      </c>
      <c r="AJ105" s="17" t="s">
        <v>73</v>
      </c>
      <c r="AK105" s="20">
        <v>44644</v>
      </c>
      <c r="AL105" s="20">
        <v>44644</v>
      </c>
      <c r="AM105" s="20">
        <v>44865</v>
      </c>
      <c r="AN105" s="20">
        <v>44895</v>
      </c>
      <c r="AO105" s="17">
        <v>2022</v>
      </c>
      <c r="AP105" s="20"/>
      <c r="AQ105" s="17"/>
      <c r="AR105" s="30"/>
      <c r="AS105" s="17"/>
      <c r="AT105" s="17"/>
      <c r="AU105" s="17"/>
      <c r="AV105" s="20"/>
      <c r="AW105" s="22"/>
      <c r="AX105" s="23"/>
      <c r="AY105" s="17"/>
      <c r="AZ105" s="17"/>
      <c r="BA105" s="17" t="s">
        <v>741</v>
      </c>
      <c r="BB105" s="28"/>
      <c r="BC105" s="28"/>
      <c r="BD105" s="28"/>
      <c r="BE105" s="28"/>
    </row>
    <row r="106" spans="1:57" ht="75" customHeight="1">
      <c r="A106" s="17">
        <v>3</v>
      </c>
      <c r="B106" s="18">
        <v>220099</v>
      </c>
      <c r="C106" s="17" t="s">
        <v>57</v>
      </c>
      <c r="D106" s="17" t="s">
        <v>448</v>
      </c>
      <c r="E106" s="17" t="s">
        <v>331</v>
      </c>
      <c r="F106" s="17"/>
      <c r="G106" s="17" t="s">
        <v>488</v>
      </c>
      <c r="H106" s="18" t="s">
        <v>489</v>
      </c>
      <c r="I106" s="18" t="s">
        <v>490</v>
      </c>
      <c r="J106" s="17">
        <v>1</v>
      </c>
      <c r="K106" s="44"/>
      <c r="L106" s="17" t="s">
        <v>63</v>
      </c>
      <c r="M106" s="17" t="s">
        <v>83</v>
      </c>
      <c r="N106" s="17" t="s">
        <v>65</v>
      </c>
      <c r="O106" s="28">
        <v>17083.333333333336</v>
      </c>
      <c r="P106" s="28">
        <v>20500</v>
      </c>
      <c r="Q106" s="28"/>
      <c r="R106" s="28">
        <v>20500</v>
      </c>
      <c r="S106" s="28"/>
      <c r="T106" s="28"/>
      <c r="U106" s="17" t="s">
        <v>95</v>
      </c>
      <c r="V106" s="17" t="s">
        <v>57</v>
      </c>
      <c r="W106" s="17" t="s">
        <v>85</v>
      </c>
      <c r="X106" s="20">
        <f t="shared" si="3"/>
        <v>44857</v>
      </c>
      <c r="Y106" s="20">
        <v>44897</v>
      </c>
      <c r="Z106" s="34"/>
      <c r="AA106" s="20"/>
      <c r="AB106" s="30"/>
      <c r="AC106" s="17"/>
      <c r="AD106" s="17" t="s">
        <v>488</v>
      </c>
      <c r="AE106" s="17" t="s">
        <v>453</v>
      </c>
      <c r="AF106" s="25">
        <v>876</v>
      </c>
      <c r="AG106" s="20" t="s">
        <v>71</v>
      </c>
      <c r="AH106" s="25">
        <v>1</v>
      </c>
      <c r="AI106" s="21" t="s">
        <v>72</v>
      </c>
      <c r="AJ106" s="17" t="s">
        <v>73</v>
      </c>
      <c r="AK106" s="20">
        <v>44917</v>
      </c>
      <c r="AL106" s="20">
        <v>44917</v>
      </c>
      <c r="AM106" s="20">
        <v>44977</v>
      </c>
      <c r="AN106" s="20">
        <v>45007</v>
      </c>
      <c r="AO106" s="17">
        <v>2023</v>
      </c>
      <c r="AP106" s="20"/>
      <c r="AQ106" s="17"/>
      <c r="AR106" s="30"/>
      <c r="AS106" s="17"/>
      <c r="AT106" s="17"/>
      <c r="AU106" s="17"/>
      <c r="AV106" s="20"/>
      <c r="AW106" s="22"/>
      <c r="AX106" s="23"/>
      <c r="AY106" s="17"/>
      <c r="AZ106" s="17"/>
      <c r="BA106" s="17" t="s">
        <v>739</v>
      </c>
      <c r="BB106" s="28"/>
      <c r="BC106" s="28"/>
      <c r="BD106" s="28"/>
      <c r="BE106" s="28"/>
    </row>
    <row r="107" spans="1:57" ht="75" customHeight="1">
      <c r="A107" s="17">
        <v>3</v>
      </c>
      <c r="B107" s="18">
        <v>220100</v>
      </c>
      <c r="C107" s="17" t="s">
        <v>57</v>
      </c>
      <c r="D107" s="17" t="s">
        <v>448</v>
      </c>
      <c r="E107" s="17" t="s">
        <v>331</v>
      </c>
      <c r="F107" s="17"/>
      <c r="G107" s="17" t="s">
        <v>494</v>
      </c>
      <c r="H107" s="18" t="s">
        <v>495</v>
      </c>
      <c r="I107" s="18" t="s">
        <v>496</v>
      </c>
      <c r="J107" s="17">
        <v>1</v>
      </c>
      <c r="K107" s="44"/>
      <c r="L107" s="17" t="s">
        <v>63</v>
      </c>
      <c r="M107" s="17" t="s">
        <v>83</v>
      </c>
      <c r="N107" s="17" t="s">
        <v>65</v>
      </c>
      <c r="O107" s="28">
        <v>13333</v>
      </c>
      <c r="P107" s="28">
        <v>16000</v>
      </c>
      <c r="Q107" s="28"/>
      <c r="R107" s="28">
        <v>16000</v>
      </c>
      <c r="S107" s="28"/>
      <c r="T107" s="28"/>
      <c r="U107" s="17" t="s">
        <v>95</v>
      </c>
      <c r="V107" s="17" t="s">
        <v>57</v>
      </c>
      <c r="W107" s="17" t="s">
        <v>85</v>
      </c>
      <c r="X107" s="20">
        <f t="shared" si="3"/>
        <v>44796</v>
      </c>
      <c r="Y107" s="20">
        <v>44836</v>
      </c>
      <c r="Z107" s="17"/>
      <c r="AA107" s="17"/>
      <c r="AB107" s="17"/>
      <c r="AC107" s="17"/>
      <c r="AD107" s="17" t="s">
        <v>494</v>
      </c>
      <c r="AE107" s="17" t="s">
        <v>453</v>
      </c>
      <c r="AF107" s="25">
        <v>876</v>
      </c>
      <c r="AG107" s="20" t="s">
        <v>71</v>
      </c>
      <c r="AH107" s="25">
        <v>1</v>
      </c>
      <c r="AI107" s="21" t="s">
        <v>72</v>
      </c>
      <c r="AJ107" s="17" t="s">
        <v>73</v>
      </c>
      <c r="AK107" s="20">
        <v>44856</v>
      </c>
      <c r="AL107" s="20">
        <v>44856</v>
      </c>
      <c r="AM107" s="20">
        <v>44946</v>
      </c>
      <c r="AN107" s="20">
        <v>44976</v>
      </c>
      <c r="AO107" s="17">
        <v>2023</v>
      </c>
      <c r="AP107" s="30"/>
      <c r="AQ107" s="17"/>
      <c r="AR107" s="17"/>
      <c r="AS107" s="17"/>
      <c r="AT107" s="20"/>
      <c r="AU107" s="22"/>
      <c r="AV107" s="23"/>
      <c r="AW107" s="17"/>
      <c r="AX107" s="17"/>
      <c r="AY107" s="17"/>
      <c r="AZ107" s="28"/>
      <c r="BA107" s="17" t="s">
        <v>739</v>
      </c>
      <c r="BB107" s="28"/>
      <c r="BC107" s="28"/>
      <c r="BD107" s="12"/>
      <c r="BE107" s="12"/>
    </row>
    <row r="108" spans="1:57" ht="75" customHeight="1">
      <c r="A108" s="17">
        <v>3</v>
      </c>
      <c r="B108" s="18">
        <v>220101</v>
      </c>
      <c r="C108" s="17" t="s">
        <v>57</v>
      </c>
      <c r="D108" s="17" t="s">
        <v>448</v>
      </c>
      <c r="E108" s="17" t="s">
        <v>331</v>
      </c>
      <c r="F108" s="17"/>
      <c r="G108" s="17" t="s">
        <v>497</v>
      </c>
      <c r="H108" s="18" t="s">
        <v>486</v>
      </c>
      <c r="I108" s="93" t="s">
        <v>498</v>
      </c>
      <c r="J108" s="17">
        <v>2</v>
      </c>
      <c r="K108" s="44"/>
      <c r="L108" s="17" t="s">
        <v>63</v>
      </c>
      <c r="M108" s="17" t="s">
        <v>83</v>
      </c>
      <c r="N108" s="17" t="s">
        <v>65</v>
      </c>
      <c r="O108" s="28">
        <v>8333</v>
      </c>
      <c r="P108" s="28">
        <v>10000</v>
      </c>
      <c r="Q108" s="28"/>
      <c r="R108" s="28">
        <v>10000</v>
      </c>
      <c r="S108" s="28"/>
      <c r="T108" s="28"/>
      <c r="U108" s="17" t="s">
        <v>95</v>
      </c>
      <c r="V108" s="17" t="s">
        <v>57</v>
      </c>
      <c r="W108" s="17" t="s">
        <v>85</v>
      </c>
      <c r="X108" s="20">
        <f t="shared" ref="X108:X109" si="4">Y108-35</f>
        <v>44801</v>
      </c>
      <c r="Y108" s="20">
        <v>44836</v>
      </c>
      <c r="Z108" s="17"/>
      <c r="AA108" s="17"/>
      <c r="AB108" s="17"/>
      <c r="AC108" s="17"/>
      <c r="AD108" s="17" t="s">
        <v>497</v>
      </c>
      <c r="AE108" s="17" t="s">
        <v>453</v>
      </c>
      <c r="AF108" s="25">
        <v>876</v>
      </c>
      <c r="AG108" s="20" t="s">
        <v>71</v>
      </c>
      <c r="AH108" s="25">
        <v>1</v>
      </c>
      <c r="AI108" s="21" t="s">
        <v>72</v>
      </c>
      <c r="AJ108" s="17" t="s">
        <v>73</v>
      </c>
      <c r="AK108" s="20">
        <v>44856</v>
      </c>
      <c r="AL108" s="20">
        <v>44856</v>
      </c>
      <c r="AM108" s="20">
        <v>44936</v>
      </c>
      <c r="AN108" s="20">
        <v>44966</v>
      </c>
      <c r="AO108" s="17">
        <v>2023</v>
      </c>
      <c r="AP108" s="30"/>
      <c r="AQ108" s="17"/>
      <c r="AR108" s="17"/>
      <c r="AS108" s="17"/>
      <c r="AT108" s="20"/>
      <c r="AU108" s="22"/>
      <c r="AV108" s="23"/>
      <c r="AW108" s="17"/>
      <c r="AX108" s="17"/>
      <c r="AY108" s="17"/>
      <c r="AZ108" s="28"/>
      <c r="BA108" s="17" t="s">
        <v>739</v>
      </c>
      <c r="BB108" s="28"/>
      <c r="BC108" s="28"/>
      <c r="BD108" s="12"/>
      <c r="BE108" s="12"/>
    </row>
    <row r="109" spans="1:57" ht="75" customHeight="1">
      <c r="A109" s="17">
        <v>3</v>
      </c>
      <c r="B109" s="18">
        <v>220102</v>
      </c>
      <c r="C109" s="17" t="s">
        <v>57</v>
      </c>
      <c r="D109" s="17" t="s">
        <v>448</v>
      </c>
      <c r="E109" s="17" t="s">
        <v>331</v>
      </c>
      <c r="F109" s="17"/>
      <c r="G109" s="17" t="s">
        <v>499</v>
      </c>
      <c r="H109" s="18" t="s">
        <v>500</v>
      </c>
      <c r="I109" s="18" t="s">
        <v>501</v>
      </c>
      <c r="J109" s="17">
        <v>2</v>
      </c>
      <c r="K109" s="17"/>
      <c r="L109" s="17" t="s">
        <v>63</v>
      </c>
      <c r="M109" s="17" t="s">
        <v>83</v>
      </c>
      <c r="N109" s="17" t="s">
        <v>65</v>
      </c>
      <c r="O109" s="28">
        <v>8333</v>
      </c>
      <c r="P109" s="28">
        <v>10000</v>
      </c>
      <c r="Q109" s="28"/>
      <c r="R109" s="28">
        <v>10000</v>
      </c>
      <c r="S109" s="28"/>
      <c r="T109" s="28"/>
      <c r="U109" s="17" t="s">
        <v>95</v>
      </c>
      <c r="V109" s="17" t="s">
        <v>57</v>
      </c>
      <c r="W109" s="17" t="s">
        <v>85</v>
      </c>
      <c r="X109" s="20">
        <f t="shared" si="4"/>
        <v>44848</v>
      </c>
      <c r="Y109" s="20">
        <v>44883</v>
      </c>
      <c r="Z109" s="17"/>
      <c r="AA109" s="17"/>
      <c r="AB109" s="17"/>
      <c r="AC109" s="17"/>
      <c r="AD109" s="17" t="s">
        <v>499</v>
      </c>
      <c r="AE109" s="17" t="s">
        <v>453</v>
      </c>
      <c r="AF109" s="25">
        <v>876</v>
      </c>
      <c r="AG109" s="20" t="s">
        <v>71</v>
      </c>
      <c r="AH109" s="25">
        <v>1</v>
      </c>
      <c r="AI109" s="21" t="s">
        <v>72</v>
      </c>
      <c r="AJ109" s="17" t="s">
        <v>73</v>
      </c>
      <c r="AK109" s="20">
        <v>44903</v>
      </c>
      <c r="AL109" s="20">
        <v>44903</v>
      </c>
      <c r="AM109" s="20">
        <v>44936</v>
      </c>
      <c r="AN109" s="20">
        <v>44965</v>
      </c>
      <c r="AO109" s="17">
        <v>2023</v>
      </c>
      <c r="AP109" s="30"/>
      <c r="AQ109" s="17"/>
      <c r="AR109" s="17"/>
      <c r="AS109" s="17"/>
      <c r="AT109" s="20"/>
      <c r="AU109" s="22"/>
      <c r="AV109" s="23"/>
      <c r="AW109" s="17"/>
      <c r="AX109" s="17"/>
      <c r="AY109" s="17"/>
      <c r="AZ109" s="28"/>
      <c r="BA109" s="17" t="s">
        <v>739</v>
      </c>
      <c r="BB109" s="28"/>
      <c r="BC109" s="28"/>
      <c r="BD109" s="12"/>
      <c r="BE109" s="12"/>
    </row>
    <row r="110" spans="1:57" ht="75" customHeight="1">
      <c r="A110" s="17">
        <v>3</v>
      </c>
      <c r="B110" s="18">
        <v>220103</v>
      </c>
      <c r="C110" s="17" t="s">
        <v>57</v>
      </c>
      <c r="D110" s="17" t="s">
        <v>448</v>
      </c>
      <c r="E110" s="17" t="s">
        <v>331</v>
      </c>
      <c r="F110" s="17"/>
      <c r="G110" s="17" t="s">
        <v>514</v>
      </c>
      <c r="H110" s="18" t="s">
        <v>515</v>
      </c>
      <c r="I110" s="18" t="s">
        <v>516</v>
      </c>
      <c r="J110" s="17">
        <v>1</v>
      </c>
      <c r="K110" s="17"/>
      <c r="L110" s="17" t="s">
        <v>63</v>
      </c>
      <c r="M110" s="17" t="s">
        <v>83</v>
      </c>
      <c r="N110" s="17" t="s">
        <v>65</v>
      </c>
      <c r="O110" s="28">
        <v>12083.333333333334</v>
      </c>
      <c r="P110" s="28">
        <v>14500</v>
      </c>
      <c r="Q110" s="28">
        <v>10000</v>
      </c>
      <c r="R110" s="28">
        <v>4500</v>
      </c>
      <c r="S110" s="28"/>
      <c r="T110" s="28"/>
      <c r="U110" s="17" t="s">
        <v>84</v>
      </c>
      <c r="V110" s="17" t="s">
        <v>57</v>
      </c>
      <c r="W110" s="17" t="s">
        <v>85</v>
      </c>
      <c r="X110" s="20">
        <f t="shared" ref="X110:X114" si="5">Y110-35</f>
        <v>44589</v>
      </c>
      <c r="Y110" s="20">
        <v>44624</v>
      </c>
      <c r="Z110" s="17"/>
      <c r="AA110" s="17"/>
      <c r="AB110" s="17"/>
      <c r="AC110" s="17"/>
      <c r="AD110" s="17" t="s">
        <v>514</v>
      </c>
      <c r="AE110" s="17" t="s">
        <v>453</v>
      </c>
      <c r="AF110" s="25">
        <v>876</v>
      </c>
      <c r="AG110" s="20" t="s">
        <v>71</v>
      </c>
      <c r="AH110" s="25">
        <v>1</v>
      </c>
      <c r="AI110" s="21" t="s">
        <v>72</v>
      </c>
      <c r="AJ110" s="17" t="s">
        <v>73</v>
      </c>
      <c r="AK110" s="20">
        <v>44644</v>
      </c>
      <c r="AL110" s="20">
        <v>44644</v>
      </c>
      <c r="AM110" s="20">
        <v>44986</v>
      </c>
      <c r="AN110" s="20">
        <v>45016</v>
      </c>
      <c r="AO110" s="17" t="s">
        <v>87</v>
      </c>
      <c r="AP110" s="30"/>
      <c r="AQ110" s="17"/>
      <c r="AR110" s="17"/>
      <c r="AS110" s="17"/>
      <c r="AT110" s="20"/>
      <c r="AU110" s="22"/>
      <c r="AV110" s="23"/>
      <c r="AW110" s="17"/>
      <c r="AX110" s="17"/>
      <c r="AY110" s="17"/>
      <c r="AZ110" s="28"/>
      <c r="BA110" s="17" t="s">
        <v>739</v>
      </c>
      <c r="BB110" s="28"/>
      <c r="BC110" s="28"/>
      <c r="BD110" s="12"/>
      <c r="BE110" s="12"/>
    </row>
    <row r="111" spans="1:57" ht="75" customHeight="1">
      <c r="A111" s="17">
        <v>3</v>
      </c>
      <c r="B111" s="18">
        <v>220104</v>
      </c>
      <c r="C111" s="17" t="s">
        <v>57</v>
      </c>
      <c r="D111" s="17" t="s">
        <v>448</v>
      </c>
      <c r="E111" s="17" t="s">
        <v>331</v>
      </c>
      <c r="F111" s="17"/>
      <c r="G111" s="17" t="s">
        <v>531</v>
      </c>
      <c r="H111" s="18" t="s">
        <v>466</v>
      </c>
      <c r="I111" s="17" t="s">
        <v>532</v>
      </c>
      <c r="J111" s="17">
        <v>1</v>
      </c>
      <c r="K111" s="17"/>
      <c r="L111" s="17" t="s">
        <v>63</v>
      </c>
      <c r="M111" s="17" t="s">
        <v>83</v>
      </c>
      <c r="N111" s="17" t="s">
        <v>65</v>
      </c>
      <c r="O111" s="28">
        <v>583.33333333333337</v>
      </c>
      <c r="P111" s="28">
        <v>700</v>
      </c>
      <c r="Q111" s="28"/>
      <c r="R111" s="28">
        <v>700</v>
      </c>
      <c r="S111" s="28"/>
      <c r="T111" s="28"/>
      <c r="U111" s="17" t="s">
        <v>84</v>
      </c>
      <c r="V111" s="17" t="s">
        <v>57</v>
      </c>
      <c r="W111" s="17" t="s">
        <v>85</v>
      </c>
      <c r="X111" s="20">
        <f t="shared" si="5"/>
        <v>44827</v>
      </c>
      <c r="Y111" s="20">
        <v>44862</v>
      </c>
      <c r="Z111" s="17"/>
      <c r="AA111" s="17"/>
      <c r="AB111" s="17"/>
      <c r="AC111" s="17"/>
      <c r="AD111" s="17" t="s">
        <v>531</v>
      </c>
      <c r="AE111" s="17" t="s">
        <v>453</v>
      </c>
      <c r="AF111" s="25">
        <v>876</v>
      </c>
      <c r="AG111" s="20" t="s">
        <v>71</v>
      </c>
      <c r="AH111" s="25">
        <v>1</v>
      </c>
      <c r="AI111" s="21" t="s">
        <v>72</v>
      </c>
      <c r="AJ111" s="17" t="s">
        <v>73</v>
      </c>
      <c r="AK111" s="20">
        <v>44882</v>
      </c>
      <c r="AL111" s="20">
        <v>44882</v>
      </c>
      <c r="AM111" s="20">
        <v>44902</v>
      </c>
      <c r="AN111" s="20">
        <v>44926</v>
      </c>
      <c r="AO111" s="17">
        <v>2023</v>
      </c>
      <c r="AP111" s="30"/>
      <c r="AQ111" s="17"/>
      <c r="AR111" s="17"/>
      <c r="AS111" s="17"/>
      <c r="AT111" s="20"/>
      <c r="AU111" s="22"/>
      <c r="AV111" s="23"/>
      <c r="AW111" s="17"/>
      <c r="AX111" s="17"/>
      <c r="AY111" s="17"/>
      <c r="AZ111" s="28"/>
      <c r="BA111" s="17" t="s">
        <v>739</v>
      </c>
      <c r="BB111" s="28"/>
      <c r="BC111" s="28"/>
      <c r="BD111" s="12"/>
      <c r="BE111" s="12"/>
    </row>
    <row r="112" spans="1:57" ht="75" customHeight="1">
      <c r="A112" s="17">
        <v>3</v>
      </c>
      <c r="B112" s="18">
        <v>220105</v>
      </c>
      <c r="C112" s="17" t="s">
        <v>57</v>
      </c>
      <c r="D112" s="17" t="s">
        <v>448</v>
      </c>
      <c r="E112" s="17" t="s">
        <v>331</v>
      </c>
      <c r="F112" s="17"/>
      <c r="G112" s="17" t="s">
        <v>533</v>
      </c>
      <c r="H112" s="18" t="s">
        <v>466</v>
      </c>
      <c r="I112" s="18" t="s">
        <v>467</v>
      </c>
      <c r="J112" s="17">
        <v>1</v>
      </c>
      <c r="K112" s="17"/>
      <c r="L112" s="17" t="s">
        <v>63</v>
      </c>
      <c r="M112" s="17" t="s">
        <v>83</v>
      </c>
      <c r="N112" s="17" t="s">
        <v>65</v>
      </c>
      <c r="O112" s="28">
        <v>2500</v>
      </c>
      <c r="P112" s="28">
        <v>3000</v>
      </c>
      <c r="Q112" s="28"/>
      <c r="R112" s="28">
        <v>3000</v>
      </c>
      <c r="S112" s="28"/>
      <c r="T112" s="28"/>
      <c r="U112" s="17" t="s">
        <v>84</v>
      </c>
      <c r="V112" s="17" t="s">
        <v>57</v>
      </c>
      <c r="W112" s="17" t="s">
        <v>85</v>
      </c>
      <c r="X112" s="20">
        <f t="shared" si="5"/>
        <v>44827</v>
      </c>
      <c r="Y112" s="20">
        <v>44862</v>
      </c>
      <c r="Z112" s="17"/>
      <c r="AA112" s="17"/>
      <c r="AB112" s="17"/>
      <c r="AC112" s="17"/>
      <c r="AD112" s="17" t="s">
        <v>533</v>
      </c>
      <c r="AE112" s="17" t="s">
        <v>453</v>
      </c>
      <c r="AF112" s="25">
        <v>876</v>
      </c>
      <c r="AG112" s="20" t="s">
        <v>71</v>
      </c>
      <c r="AH112" s="25">
        <v>1</v>
      </c>
      <c r="AI112" s="21" t="s">
        <v>72</v>
      </c>
      <c r="AJ112" s="17" t="s">
        <v>73</v>
      </c>
      <c r="AK112" s="20">
        <v>44882</v>
      </c>
      <c r="AL112" s="20">
        <v>44882</v>
      </c>
      <c r="AM112" s="20">
        <v>44936</v>
      </c>
      <c r="AN112" s="20">
        <v>44967</v>
      </c>
      <c r="AO112" s="17">
        <v>2023</v>
      </c>
      <c r="AP112" s="30"/>
      <c r="AQ112" s="17"/>
      <c r="AR112" s="17"/>
      <c r="AS112" s="17"/>
      <c r="AT112" s="20"/>
      <c r="AU112" s="22"/>
      <c r="AV112" s="23"/>
      <c r="AW112" s="17"/>
      <c r="AX112" s="17"/>
      <c r="AY112" s="17"/>
      <c r="AZ112" s="28"/>
      <c r="BA112" s="17" t="s">
        <v>739</v>
      </c>
      <c r="BB112" s="28"/>
      <c r="BC112" s="28"/>
      <c r="BD112" s="12"/>
      <c r="BE112" s="12"/>
    </row>
    <row r="113" spans="1:57" ht="75" customHeight="1">
      <c r="A113" s="17">
        <v>3</v>
      </c>
      <c r="B113" s="18">
        <v>220106</v>
      </c>
      <c r="C113" s="17" t="s">
        <v>57</v>
      </c>
      <c r="D113" s="17" t="s">
        <v>448</v>
      </c>
      <c r="E113" s="17" t="s">
        <v>331</v>
      </c>
      <c r="F113" s="17"/>
      <c r="G113" s="17" t="s">
        <v>535</v>
      </c>
      <c r="H113" s="18" t="s">
        <v>470</v>
      </c>
      <c r="I113" s="18" t="s">
        <v>536</v>
      </c>
      <c r="J113" s="17">
        <v>2</v>
      </c>
      <c r="K113" s="17"/>
      <c r="L113" s="17" t="s">
        <v>63</v>
      </c>
      <c r="M113" s="17" t="s">
        <v>83</v>
      </c>
      <c r="N113" s="17" t="s">
        <v>65</v>
      </c>
      <c r="O113" s="28">
        <v>1833.3333333333335</v>
      </c>
      <c r="P113" s="28">
        <v>2200</v>
      </c>
      <c r="Q113" s="28"/>
      <c r="R113" s="28">
        <v>2200</v>
      </c>
      <c r="S113" s="28"/>
      <c r="T113" s="28"/>
      <c r="U113" s="17" t="s">
        <v>95</v>
      </c>
      <c r="V113" s="17" t="s">
        <v>57</v>
      </c>
      <c r="W113" s="17" t="s">
        <v>85</v>
      </c>
      <c r="X113" s="20">
        <f t="shared" si="5"/>
        <v>44834</v>
      </c>
      <c r="Y113" s="20">
        <v>44869</v>
      </c>
      <c r="Z113" s="17"/>
      <c r="AA113" s="17"/>
      <c r="AB113" s="17"/>
      <c r="AC113" s="17"/>
      <c r="AD113" s="17" t="s">
        <v>535</v>
      </c>
      <c r="AE113" s="17" t="s">
        <v>453</v>
      </c>
      <c r="AF113" s="25">
        <v>876</v>
      </c>
      <c r="AG113" s="20" t="s">
        <v>71</v>
      </c>
      <c r="AH113" s="25">
        <v>1</v>
      </c>
      <c r="AI113" s="21" t="s">
        <v>72</v>
      </c>
      <c r="AJ113" s="17" t="s">
        <v>73</v>
      </c>
      <c r="AK113" s="20">
        <v>44889</v>
      </c>
      <c r="AL113" s="20">
        <v>44889</v>
      </c>
      <c r="AM113" s="20">
        <v>44936</v>
      </c>
      <c r="AN113" s="20">
        <v>44967</v>
      </c>
      <c r="AO113" s="17">
        <v>2023</v>
      </c>
      <c r="AP113" s="30"/>
      <c r="AQ113" s="17"/>
      <c r="AR113" s="17"/>
      <c r="AS113" s="17"/>
      <c r="AT113" s="20"/>
      <c r="AU113" s="22"/>
      <c r="AV113" s="23"/>
      <c r="AW113" s="17"/>
      <c r="AX113" s="17"/>
      <c r="AY113" s="17"/>
      <c r="AZ113" s="28"/>
      <c r="BA113" s="17" t="s">
        <v>739</v>
      </c>
      <c r="BB113" s="28"/>
      <c r="BC113" s="28"/>
      <c r="BD113" s="12"/>
      <c r="BE113" s="12"/>
    </row>
    <row r="114" spans="1:57" ht="75" customHeight="1">
      <c r="A114" s="17">
        <v>3</v>
      </c>
      <c r="B114" s="18">
        <v>220107</v>
      </c>
      <c r="C114" s="17" t="s">
        <v>57</v>
      </c>
      <c r="D114" s="17" t="s">
        <v>448</v>
      </c>
      <c r="E114" s="17" t="s">
        <v>331</v>
      </c>
      <c r="F114" s="17"/>
      <c r="G114" s="17" t="s">
        <v>539</v>
      </c>
      <c r="H114" s="45" t="s">
        <v>470</v>
      </c>
      <c r="I114" s="18" t="s">
        <v>540</v>
      </c>
      <c r="J114" s="17">
        <v>2</v>
      </c>
      <c r="K114" s="44"/>
      <c r="L114" s="17" t="s">
        <v>63</v>
      </c>
      <c r="M114" s="17" t="s">
        <v>83</v>
      </c>
      <c r="N114" s="17" t="s">
        <v>65</v>
      </c>
      <c r="O114" s="28">
        <v>40833.333333333336</v>
      </c>
      <c r="P114" s="28">
        <v>49000</v>
      </c>
      <c r="Q114" s="28"/>
      <c r="R114" s="28">
        <v>49000</v>
      </c>
      <c r="S114" s="28"/>
      <c r="T114" s="28"/>
      <c r="U114" s="17" t="s">
        <v>95</v>
      </c>
      <c r="V114" s="17" t="s">
        <v>57</v>
      </c>
      <c r="W114" s="17" t="s">
        <v>85</v>
      </c>
      <c r="X114" s="20">
        <f t="shared" si="5"/>
        <v>44844</v>
      </c>
      <c r="Y114" s="20">
        <v>44879</v>
      </c>
      <c r="Z114" s="20"/>
      <c r="AA114" s="17"/>
      <c r="AB114" s="17"/>
      <c r="AC114" s="17"/>
      <c r="AD114" s="17" t="s">
        <v>539</v>
      </c>
      <c r="AE114" s="17" t="s">
        <v>453</v>
      </c>
      <c r="AF114" s="25">
        <v>876</v>
      </c>
      <c r="AG114" s="20" t="s">
        <v>71</v>
      </c>
      <c r="AH114" s="25">
        <v>1</v>
      </c>
      <c r="AI114" s="21" t="s">
        <v>72</v>
      </c>
      <c r="AJ114" s="17" t="s">
        <v>73</v>
      </c>
      <c r="AK114" s="20">
        <v>44899</v>
      </c>
      <c r="AL114" s="20">
        <v>44899</v>
      </c>
      <c r="AM114" s="20">
        <v>45321</v>
      </c>
      <c r="AN114" s="20">
        <v>45351</v>
      </c>
      <c r="AO114" s="17">
        <v>2023</v>
      </c>
      <c r="AP114" s="30"/>
      <c r="AQ114" s="17"/>
      <c r="AR114" s="17"/>
      <c r="AS114" s="17"/>
      <c r="AT114" s="20"/>
      <c r="AU114" s="22"/>
      <c r="AV114" s="23"/>
      <c r="AW114" s="17"/>
      <c r="AX114" s="17"/>
      <c r="AY114" s="17"/>
      <c r="AZ114" s="28"/>
      <c r="BA114" s="17" t="s">
        <v>739</v>
      </c>
      <c r="BB114" s="28"/>
      <c r="BC114" s="28"/>
      <c r="BD114" s="12"/>
      <c r="BE114" s="12"/>
    </row>
    <row r="115" spans="1:57" ht="75" customHeight="1">
      <c r="A115" s="17">
        <v>3</v>
      </c>
      <c r="B115" s="18">
        <v>220108</v>
      </c>
      <c r="C115" s="17" t="s">
        <v>57</v>
      </c>
      <c r="D115" s="17" t="s">
        <v>448</v>
      </c>
      <c r="E115" s="17" t="s">
        <v>331</v>
      </c>
      <c r="F115" s="17"/>
      <c r="G115" s="17" t="s">
        <v>541</v>
      </c>
      <c r="H115" s="18" t="s">
        <v>512</v>
      </c>
      <c r="I115" s="18" t="s">
        <v>538</v>
      </c>
      <c r="J115" s="17">
        <v>1</v>
      </c>
      <c r="K115" s="17"/>
      <c r="L115" s="17" t="s">
        <v>63</v>
      </c>
      <c r="M115" s="17" t="s">
        <v>83</v>
      </c>
      <c r="N115" s="17" t="s">
        <v>65</v>
      </c>
      <c r="O115" s="28">
        <v>1333.3333333333335</v>
      </c>
      <c r="P115" s="28">
        <v>1600</v>
      </c>
      <c r="Q115" s="28"/>
      <c r="R115" s="28">
        <v>1600</v>
      </c>
      <c r="S115" s="28"/>
      <c r="T115" s="28"/>
      <c r="U115" s="17" t="s">
        <v>84</v>
      </c>
      <c r="V115" s="17" t="s">
        <v>57</v>
      </c>
      <c r="W115" s="17" t="s">
        <v>85</v>
      </c>
      <c r="X115" s="20">
        <f>Y115-35</f>
        <v>44827</v>
      </c>
      <c r="Y115" s="20">
        <v>44862</v>
      </c>
      <c r="Z115" s="20"/>
      <c r="AA115" s="17"/>
      <c r="AB115" s="17"/>
      <c r="AC115" s="17"/>
      <c r="AD115" s="17" t="s">
        <v>541</v>
      </c>
      <c r="AE115" s="17" t="s">
        <v>453</v>
      </c>
      <c r="AF115" s="25">
        <v>876</v>
      </c>
      <c r="AG115" s="20" t="s">
        <v>71</v>
      </c>
      <c r="AH115" s="25">
        <v>1</v>
      </c>
      <c r="AI115" s="21" t="s">
        <v>72</v>
      </c>
      <c r="AJ115" s="17" t="s">
        <v>73</v>
      </c>
      <c r="AK115" s="20">
        <v>44882</v>
      </c>
      <c r="AL115" s="20">
        <v>44882</v>
      </c>
      <c r="AM115" s="20">
        <v>44912</v>
      </c>
      <c r="AN115" s="20">
        <v>44942</v>
      </c>
      <c r="AO115" s="17">
        <v>2023</v>
      </c>
      <c r="AP115" s="30"/>
      <c r="AQ115" s="17"/>
      <c r="AR115" s="17"/>
      <c r="AS115" s="17"/>
      <c r="AT115" s="20"/>
      <c r="AU115" s="22"/>
      <c r="AV115" s="23"/>
      <c r="AW115" s="17"/>
      <c r="AX115" s="17"/>
      <c r="AY115" s="17"/>
      <c r="AZ115" s="28"/>
      <c r="BA115" s="17" t="s">
        <v>739</v>
      </c>
      <c r="BB115" s="28"/>
      <c r="BC115" s="28"/>
      <c r="BD115" s="12"/>
      <c r="BE115" s="12"/>
    </row>
    <row r="116" spans="1:57" ht="75" customHeight="1">
      <c r="A116" s="17">
        <v>3</v>
      </c>
      <c r="B116" s="18">
        <v>220109</v>
      </c>
      <c r="C116" s="17" t="s">
        <v>57</v>
      </c>
      <c r="D116" s="17" t="s">
        <v>448</v>
      </c>
      <c r="E116" s="17" t="s">
        <v>331</v>
      </c>
      <c r="F116" s="17"/>
      <c r="G116" s="17" t="s">
        <v>542</v>
      </c>
      <c r="H116" s="18" t="s">
        <v>512</v>
      </c>
      <c r="I116" s="18" t="s">
        <v>538</v>
      </c>
      <c r="J116" s="17">
        <v>1</v>
      </c>
      <c r="K116" s="17"/>
      <c r="L116" s="17" t="s">
        <v>63</v>
      </c>
      <c r="M116" s="17" t="s">
        <v>83</v>
      </c>
      <c r="N116" s="17" t="s">
        <v>65</v>
      </c>
      <c r="O116" s="28">
        <v>32500</v>
      </c>
      <c r="P116" s="28">
        <v>39000</v>
      </c>
      <c r="Q116" s="28"/>
      <c r="R116" s="28">
        <v>39000</v>
      </c>
      <c r="S116" s="28"/>
      <c r="T116" s="28"/>
      <c r="U116" s="17" t="s">
        <v>95</v>
      </c>
      <c r="V116" s="17" t="s">
        <v>57</v>
      </c>
      <c r="W116" s="17" t="s">
        <v>85</v>
      </c>
      <c r="X116" s="20">
        <f>Y116-40</f>
        <v>44829</v>
      </c>
      <c r="Y116" s="20">
        <v>44869</v>
      </c>
      <c r="Z116" s="20"/>
      <c r="AA116" s="17"/>
      <c r="AB116" s="17"/>
      <c r="AC116" s="17"/>
      <c r="AD116" s="17" t="s">
        <v>542</v>
      </c>
      <c r="AE116" s="17" t="s">
        <v>453</v>
      </c>
      <c r="AF116" s="25">
        <v>876</v>
      </c>
      <c r="AG116" s="20" t="s">
        <v>71</v>
      </c>
      <c r="AH116" s="25">
        <v>1</v>
      </c>
      <c r="AI116" s="21" t="s">
        <v>72</v>
      </c>
      <c r="AJ116" s="17" t="s">
        <v>73</v>
      </c>
      <c r="AK116" s="20">
        <v>44889</v>
      </c>
      <c r="AL116" s="20">
        <v>44889</v>
      </c>
      <c r="AM116" s="20">
        <v>44919</v>
      </c>
      <c r="AN116" s="20">
        <v>44949</v>
      </c>
      <c r="AO116" s="17">
        <v>2023</v>
      </c>
      <c r="AP116" s="30"/>
      <c r="AQ116" s="17"/>
      <c r="AR116" s="17"/>
      <c r="AS116" s="17"/>
      <c r="AT116" s="20"/>
      <c r="AU116" s="22"/>
      <c r="AV116" s="23"/>
      <c r="AW116" s="17"/>
      <c r="AX116" s="17"/>
      <c r="AY116" s="17"/>
      <c r="AZ116" s="28"/>
      <c r="BA116" s="17" t="s">
        <v>739</v>
      </c>
      <c r="BB116" s="28"/>
      <c r="BC116" s="28"/>
      <c r="BD116" s="12"/>
      <c r="BE116" s="12"/>
    </row>
    <row r="117" spans="1:57" ht="75" customHeight="1">
      <c r="A117" s="17">
        <v>3</v>
      </c>
      <c r="B117" s="18">
        <v>220110</v>
      </c>
      <c r="C117" s="17" t="s">
        <v>57</v>
      </c>
      <c r="D117" s="17" t="s">
        <v>448</v>
      </c>
      <c r="E117" s="17" t="s">
        <v>331</v>
      </c>
      <c r="F117" s="17"/>
      <c r="G117" s="17" t="s">
        <v>543</v>
      </c>
      <c r="H117" s="18" t="s">
        <v>466</v>
      </c>
      <c r="I117" s="18" t="s">
        <v>467</v>
      </c>
      <c r="J117" s="17">
        <v>1</v>
      </c>
      <c r="K117" s="17"/>
      <c r="L117" s="17" t="s">
        <v>63</v>
      </c>
      <c r="M117" s="17" t="s">
        <v>83</v>
      </c>
      <c r="N117" s="17" t="s">
        <v>65</v>
      </c>
      <c r="O117" s="28">
        <v>3333.3333333333335</v>
      </c>
      <c r="P117" s="28">
        <v>4000</v>
      </c>
      <c r="Q117" s="28"/>
      <c r="R117" s="28">
        <v>4000</v>
      </c>
      <c r="S117" s="28"/>
      <c r="T117" s="28"/>
      <c r="U117" s="17" t="s">
        <v>84</v>
      </c>
      <c r="V117" s="17" t="s">
        <v>57</v>
      </c>
      <c r="W117" s="17" t="s">
        <v>85</v>
      </c>
      <c r="X117" s="20">
        <f>Y117-35</f>
        <v>44827</v>
      </c>
      <c r="Y117" s="20">
        <v>44862</v>
      </c>
      <c r="Z117" s="20"/>
      <c r="AA117" s="17"/>
      <c r="AB117" s="17"/>
      <c r="AC117" s="17"/>
      <c r="AD117" s="17" t="s">
        <v>543</v>
      </c>
      <c r="AE117" s="17" t="s">
        <v>453</v>
      </c>
      <c r="AF117" s="25">
        <v>876</v>
      </c>
      <c r="AG117" s="20" t="s">
        <v>71</v>
      </c>
      <c r="AH117" s="25">
        <v>1</v>
      </c>
      <c r="AI117" s="21" t="s">
        <v>72</v>
      </c>
      <c r="AJ117" s="17" t="s">
        <v>73</v>
      </c>
      <c r="AK117" s="20">
        <v>44882</v>
      </c>
      <c r="AL117" s="20">
        <v>44882</v>
      </c>
      <c r="AM117" s="20">
        <v>44942</v>
      </c>
      <c r="AN117" s="20">
        <v>44972</v>
      </c>
      <c r="AO117" s="17">
        <v>2023</v>
      </c>
      <c r="AP117" s="30"/>
      <c r="AQ117" s="17"/>
      <c r="AR117" s="17"/>
      <c r="AS117" s="17"/>
      <c r="AT117" s="20"/>
      <c r="AU117" s="22"/>
      <c r="AV117" s="23"/>
      <c r="AW117" s="17"/>
      <c r="AX117" s="17"/>
      <c r="AY117" s="17"/>
      <c r="AZ117" s="28"/>
      <c r="BA117" s="17" t="s">
        <v>739</v>
      </c>
      <c r="BB117" s="28"/>
      <c r="BC117" s="28"/>
      <c r="BD117" s="12"/>
      <c r="BE117" s="12"/>
    </row>
    <row r="118" spans="1:57" ht="75" customHeight="1">
      <c r="A118" s="17">
        <v>3</v>
      </c>
      <c r="B118" s="18">
        <v>220111</v>
      </c>
      <c r="C118" s="17" t="s">
        <v>57</v>
      </c>
      <c r="D118" s="17" t="s">
        <v>448</v>
      </c>
      <c r="E118" s="17" t="s">
        <v>331</v>
      </c>
      <c r="F118" s="17"/>
      <c r="G118" s="17" t="s">
        <v>544</v>
      </c>
      <c r="H118" s="18" t="s">
        <v>545</v>
      </c>
      <c r="I118" s="18" t="s">
        <v>546</v>
      </c>
      <c r="J118" s="17">
        <v>1</v>
      </c>
      <c r="K118" s="44"/>
      <c r="L118" s="17" t="s">
        <v>63</v>
      </c>
      <c r="M118" s="17" t="s">
        <v>405</v>
      </c>
      <c r="N118" s="17" t="s">
        <v>65</v>
      </c>
      <c r="O118" s="28">
        <v>125000</v>
      </c>
      <c r="P118" s="28">
        <v>150000</v>
      </c>
      <c r="Q118" s="28"/>
      <c r="R118" s="28">
        <v>75000</v>
      </c>
      <c r="S118" s="28">
        <v>75000</v>
      </c>
      <c r="T118" s="28"/>
      <c r="U118" s="17" t="s">
        <v>95</v>
      </c>
      <c r="V118" s="17" t="s">
        <v>57</v>
      </c>
      <c r="W118" s="17" t="s">
        <v>85</v>
      </c>
      <c r="X118" s="20">
        <f>Y118-40</f>
        <v>44829</v>
      </c>
      <c r="Y118" s="20">
        <v>44869</v>
      </c>
      <c r="Z118" s="20"/>
      <c r="AA118" s="17"/>
      <c r="AB118" s="17"/>
      <c r="AC118" s="17"/>
      <c r="AD118" s="17" t="s">
        <v>544</v>
      </c>
      <c r="AE118" s="17" t="s">
        <v>453</v>
      </c>
      <c r="AF118" s="25">
        <v>876</v>
      </c>
      <c r="AG118" s="20" t="s">
        <v>71</v>
      </c>
      <c r="AH118" s="25">
        <v>1</v>
      </c>
      <c r="AI118" s="21" t="s">
        <v>72</v>
      </c>
      <c r="AJ118" s="17" t="s">
        <v>73</v>
      </c>
      <c r="AK118" s="20">
        <v>44889</v>
      </c>
      <c r="AL118" s="20">
        <v>44889</v>
      </c>
      <c r="AM118" s="20">
        <v>45311</v>
      </c>
      <c r="AN118" s="20">
        <v>45341</v>
      </c>
      <c r="AO118" s="17" t="s">
        <v>89</v>
      </c>
      <c r="AP118" s="30"/>
      <c r="AQ118" s="17"/>
      <c r="AR118" s="17"/>
      <c r="AS118" s="17"/>
      <c r="AT118" s="20"/>
      <c r="AU118" s="22"/>
      <c r="AV118" s="23"/>
      <c r="AW118" s="17"/>
      <c r="AX118" s="17"/>
      <c r="AY118" s="17"/>
      <c r="AZ118" s="28"/>
      <c r="BA118" s="17" t="s">
        <v>742</v>
      </c>
      <c r="BB118" s="28"/>
      <c r="BC118" s="28"/>
      <c r="BD118" s="12"/>
      <c r="BE118" s="12"/>
    </row>
    <row r="119" spans="1:57" ht="75" customHeight="1">
      <c r="A119" s="17">
        <v>3</v>
      </c>
      <c r="B119" s="18">
        <v>220112</v>
      </c>
      <c r="C119" s="17" t="s">
        <v>57</v>
      </c>
      <c r="D119" s="17" t="s">
        <v>448</v>
      </c>
      <c r="E119" s="17" t="s">
        <v>331</v>
      </c>
      <c r="F119" s="17"/>
      <c r="G119" s="17" t="s">
        <v>553</v>
      </c>
      <c r="H119" s="18" t="s">
        <v>551</v>
      </c>
      <c r="I119" s="18" t="s">
        <v>552</v>
      </c>
      <c r="J119" s="17">
        <v>2</v>
      </c>
      <c r="K119" s="17"/>
      <c r="L119" s="17" t="s">
        <v>63</v>
      </c>
      <c r="M119" s="17" t="s">
        <v>83</v>
      </c>
      <c r="N119" s="17" t="s">
        <v>65</v>
      </c>
      <c r="O119" s="28">
        <v>3333.3333333333335</v>
      </c>
      <c r="P119" s="28">
        <v>4000</v>
      </c>
      <c r="Q119" s="28"/>
      <c r="R119" s="28">
        <v>4000</v>
      </c>
      <c r="S119" s="28"/>
      <c r="T119" s="28"/>
      <c r="U119" s="17" t="s">
        <v>95</v>
      </c>
      <c r="V119" s="17" t="s">
        <v>57</v>
      </c>
      <c r="W119" s="17" t="s">
        <v>85</v>
      </c>
      <c r="X119" s="20">
        <f t="shared" ref="X119:X122" si="6">Y119-35</f>
        <v>44827</v>
      </c>
      <c r="Y119" s="20">
        <v>44862</v>
      </c>
      <c r="Z119" s="17"/>
      <c r="AA119" s="17"/>
      <c r="AB119" s="17"/>
      <c r="AC119" s="17"/>
      <c r="AD119" s="17" t="s">
        <v>553</v>
      </c>
      <c r="AE119" s="17" t="s">
        <v>453</v>
      </c>
      <c r="AF119" s="25">
        <v>876</v>
      </c>
      <c r="AG119" s="20" t="s">
        <v>71</v>
      </c>
      <c r="AH119" s="25">
        <v>1</v>
      </c>
      <c r="AI119" s="21" t="s">
        <v>72</v>
      </c>
      <c r="AJ119" s="17" t="s">
        <v>73</v>
      </c>
      <c r="AK119" s="20">
        <v>44882</v>
      </c>
      <c r="AL119" s="20">
        <v>44882</v>
      </c>
      <c r="AM119" s="20">
        <v>44912</v>
      </c>
      <c r="AN119" s="20">
        <v>44942</v>
      </c>
      <c r="AO119" s="17">
        <v>2023</v>
      </c>
      <c r="AP119" s="30"/>
      <c r="AQ119" s="17"/>
      <c r="AR119" s="17"/>
      <c r="AS119" s="17"/>
      <c r="AT119" s="20"/>
      <c r="AU119" s="22"/>
      <c r="AV119" s="23"/>
      <c r="AW119" s="17"/>
      <c r="AX119" s="17"/>
      <c r="AY119" s="17"/>
      <c r="AZ119" s="28"/>
      <c r="BA119" s="17" t="s">
        <v>739</v>
      </c>
      <c r="BB119" s="28"/>
      <c r="BC119" s="28"/>
      <c r="BD119" s="12"/>
      <c r="BE119" s="12"/>
    </row>
    <row r="120" spans="1:57" ht="75" customHeight="1">
      <c r="A120" s="17">
        <v>3</v>
      </c>
      <c r="B120" s="18">
        <v>220113</v>
      </c>
      <c r="C120" s="17" t="s">
        <v>57</v>
      </c>
      <c r="D120" s="17" t="s">
        <v>448</v>
      </c>
      <c r="E120" s="17" t="s">
        <v>331</v>
      </c>
      <c r="F120" s="17"/>
      <c r="G120" s="17" t="s">
        <v>554</v>
      </c>
      <c r="H120" s="18" t="s">
        <v>555</v>
      </c>
      <c r="I120" s="18" t="s">
        <v>556</v>
      </c>
      <c r="J120" s="17">
        <v>2</v>
      </c>
      <c r="K120" s="17"/>
      <c r="L120" s="17" t="s">
        <v>63</v>
      </c>
      <c r="M120" s="17" t="s">
        <v>83</v>
      </c>
      <c r="N120" s="17" t="s">
        <v>65</v>
      </c>
      <c r="O120" s="28">
        <v>3416.666666666667</v>
      </c>
      <c r="P120" s="28">
        <v>4100</v>
      </c>
      <c r="Q120" s="28"/>
      <c r="R120" s="28">
        <v>4100</v>
      </c>
      <c r="S120" s="28"/>
      <c r="T120" s="28"/>
      <c r="U120" s="17" t="s">
        <v>95</v>
      </c>
      <c r="V120" s="17" t="s">
        <v>57</v>
      </c>
      <c r="W120" s="17" t="s">
        <v>85</v>
      </c>
      <c r="X120" s="20">
        <f t="shared" si="6"/>
        <v>44827</v>
      </c>
      <c r="Y120" s="20">
        <v>44862</v>
      </c>
      <c r="Z120" s="17"/>
      <c r="AA120" s="17"/>
      <c r="AB120" s="17"/>
      <c r="AC120" s="17"/>
      <c r="AD120" s="17" t="s">
        <v>554</v>
      </c>
      <c r="AE120" s="17" t="s">
        <v>453</v>
      </c>
      <c r="AF120" s="25">
        <v>876</v>
      </c>
      <c r="AG120" s="20" t="s">
        <v>71</v>
      </c>
      <c r="AH120" s="25">
        <v>1</v>
      </c>
      <c r="AI120" s="21" t="s">
        <v>72</v>
      </c>
      <c r="AJ120" s="17" t="s">
        <v>73</v>
      </c>
      <c r="AK120" s="20">
        <v>44882</v>
      </c>
      <c r="AL120" s="20">
        <v>44882</v>
      </c>
      <c r="AM120" s="20">
        <v>44912</v>
      </c>
      <c r="AN120" s="20">
        <v>44942</v>
      </c>
      <c r="AO120" s="17">
        <v>2023</v>
      </c>
      <c r="AP120" s="30"/>
      <c r="AQ120" s="17"/>
      <c r="AR120" s="17"/>
      <c r="AS120" s="17"/>
      <c r="AT120" s="20"/>
      <c r="AU120" s="22"/>
      <c r="AV120" s="23"/>
      <c r="AW120" s="17"/>
      <c r="AX120" s="17"/>
      <c r="AY120" s="17"/>
      <c r="AZ120" s="28"/>
      <c r="BA120" s="17" t="s">
        <v>739</v>
      </c>
      <c r="BB120" s="28"/>
      <c r="BC120" s="28"/>
      <c r="BD120" s="12"/>
      <c r="BE120" s="12"/>
    </row>
    <row r="121" spans="1:57" ht="75" customHeight="1">
      <c r="A121" s="17">
        <v>3</v>
      </c>
      <c r="B121" s="18">
        <v>220114</v>
      </c>
      <c r="C121" s="17" t="s">
        <v>57</v>
      </c>
      <c r="D121" s="17" t="s">
        <v>448</v>
      </c>
      <c r="E121" s="17" t="s">
        <v>331</v>
      </c>
      <c r="F121" s="17"/>
      <c r="G121" s="17" t="s">
        <v>557</v>
      </c>
      <c r="H121" s="18" t="s">
        <v>473</v>
      </c>
      <c r="I121" s="18" t="s">
        <v>558</v>
      </c>
      <c r="J121" s="17">
        <v>2</v>
      </c>
      <c r="K121" s="17"/>
      <c r="L121" s="17" t="s">
        <v>63</v>
      </c>
      <c r="M121" s="17" t="s">
        <v>83</v>
      </c>
      <c r="N121" s="17" t="s">
        <v>65</v>
      </c>
      <c r="O121" s="28">
        <v>816.66666666666674</v>
      </c>
      <c r="P121" s="28">
        <v>980</v>
      </c>
      <c r="Q121" s="28"/>
      <c r="R121" s="28">
        <v>980</v>
      </c>
      <c r="S121" s="28"/>
      <c r="T121" s="28"/>
      <c r="U121" s="17" t="s">
        <v>95</v>
      </c>
      <c r="V121" s="17" t="s">
        <v>57</v>
      </c>
      <c r="W121" s="17" t="s">
        <v>85</v>
      </c>
      <c r="X121" s="20">
        <f t="shared" si="6"/>
        <v>44834</v>
      </c>
      <c r="Y121" s="20">
        <v>44869</v>
      </c>
      <c r="Z121" s="17"/>
      <c r="AA121" s="17"/>
      <c r="AB121" s="17"/>
      <c r="AC121" s="17"/>
      <c r="AD121" s="17" t="s">
        <v>557</v>
      </c>
      <c r="AE121" s="17" t="s">
        <v>453</v>
      </c>
      <c r="AF121" s="25">
        <v>876</v>
      </c>
      <c r="AG121" s="20" t="s">
        <v>71</v>
      </c>
      <c r="AH121" s="25">
        <v>1</v>
      </c>
      <c r="AI121" s="21" t="s">
        <v>72</v>
      </c>
      <c r="AJ121" s="17" t="s">
        <v>73</v>
      </c>
      <c r="AK121" s="20">
        <v>44889</v>
      </c>
      <c r="AL121" s="20">
        <v>44889</v>
      </c>
      <c r="AM121" s="20">
        <v>44899</v>
      </c>
      <c r="AN121" s="20">
        <v>44926</v>
      </c>
      <c r="AO121" s="17">
        <v>2023</v>
      </c>
      <c r="AP121" s="30"/>
      <c r="AQ121" s="17"/>
      <c r="AR121" s="17"/>
      <c r="AS121" s="17"/>
      <c r="AT121" s="20"/>
      <c r="AU121" s="22"/>
      <c r="AV121" s="23"/>
      <c r="AW121" s="17"/>
      <c r="AX121" s="17"/>
      <c r="AY121" s="17"/>
      <c r="AZ121" s="28"/>
      <c r="BA121" s="17" t="s">
        <v>739</v>
      </c>
      <c r="BB121" s="28"/>
      <c r="BC121" s="28"/>
      <c r="BD121" s="12"/>
      <c r="BE121" s="12"/>
    </row>
    <row r="122" spans="1:57" ht="75" customHeight="1">
      <c r="A122" s="17">
        <v>3</v>
      </c>
      <c r="B122" s="18">
        <v>220115</v>
      </c>
      <c r="C122" s="17" t="s">
        <v>57</v>
      </c>
      <c r="D122" s="17" t="s">
        <v>448</v>
      </c>
      <c r="E122" s="17" t="s">
        <v>331</v>
      </c>
      <c r="F122" s="17"/>
      <c r="G122" s="17" t="s">
        <v>559</v>
      </c>
      <c r="H122" s="18" t="s">
        <v>560</v>
      </c>
      <c r="I122" s="18" t="s">
        <v>561</v>
      </c>
      <c r="J122" s="17">
        <v>2</v>
      </c>
      <c r="K122" s="17"/>
      <c r="L122" s="17" t="s">
        <v>63</v>
      </c>
      <c r="M122" s="17" t="s">
        <v>83</v>
      </c>
      <c r="N122" s="17" t="s">
        <v>65</v>
      </c>
      <c r="O122" s="28">
        <v>916.66666666666674</v>
      </c>
      <c r="P122" s="28">
        <v>1100</v>
      </c>
      <c r="Q122" s="28"/>
      <c r="R122" s="28">
        <v>1100</v>
      </c>
      <c r="S122" s="28"/>
      <c r="T122" s="28"/>
      <c r="U122" s="17" t="s">
        <v>95</v>
      </c>
      <c r="V122" s="17" t="s">
        <v>57</v>
      </c>
      <c r="W122" s="17" t="s">
        <v>85</v>
      </c>
      <c r="X122" s="20">
        <f t="shared" si="6"/>
        <v>44834</v>
      </c>
      <c r="Y122" s="20">
        <v>44869</v>
      </c>
      <c r="Z122" s="17"/>
      <c r="AA122" s="17"/>
      <c r="AB122" s="17"/>
      <c r="AC122" s="17"/>
      <c r="AD122" s="17" t="s">
        <v>559</v>
      </c>
      <c r="AE122" s="17" t="s">
        <v>453</v>
      </c>
      <c r="AF122" s="25">
        <v>876</v>
      </c>
      <c r="AG122" s="20" t="s">
        <v>71</v>
      </c>
      <c r="AH122" s="25">
        <v>1</v>
      </c>
      <c r="AI122" s="21" t="s">
        <v>72</v>
      </c>
      <c r="AJ122" s="17" t="s">
        <v>73</v>
      </c>
      <c r="AK122" s="20">
        <v>44889</v>
      </c>
      <c r="AL122" s="20">
        <v>44889</v>
      </c>
      <c r="AM122" s="20">
        <v>44904</v>
      </c>
      <c r="AN122" s="20">
        <v>44936</v>
      </c>
      <c r="AO122" s="17">
        <v>2023</v>
      </c>
      <c r="AP122" s="30"/>
      <c r="AQ122" s="17"/>
      <c r="AR122" s="17"/>
      <c r="AS122" s="17"/>
      <c r="AT122" s="20"/>
      <c r="AU122" s="22"/>
      <c r="AV122" s="23"/>
      <c r="AW122" s="17"/>
      <c r="AX122" s="17"/>
      <c r="AY122" s="17"/>
      <c r="AZ122" s="28"/>
      <c r="BA122" s="17" t="s">
        <v>739</v>
      </c>
      <c r="BB122" s="28"/>
      <c r="BC122" s="28"/>
      <c r="BD122" s="12"/>
      <c r="BE122" s="12"/>
    </row>
    <row r="123" spans="1:57" ht="75" customHeight="1">
      <c r="A123" s="17">
        <v>3</v>
      </c>
      <c r="B123" s="18">
        <v>220116</v>
      </c>
      <c r="C123" s="17" t="s">
        <v>57</v>
      </c>
      <c r="D123" s="17" t="s">
        <v>448</v>
      </c>
      <c r="E123" s="17" t="s">
        <v>331</v>
      </c>
      <c r="F123" s="17"/>
      <c r="G123" s="17" t="s">
        <v>562</v>
      </c>
      <c r="H123" s="18" t="s">
        <v>548</v>
      </c>
      <c r="I123" s="18" t="s">
        <v>563</v>
      </c>
      <c r="J123" s="17">
        <v>1</v>
      </c>
      <c r="K123" s="17"/>
      <c r="L123" s="17" t="s">
        <v>63</v>
      </c>
      <c r="M123" s="17" t="s">
        <v>83</v>
      </c>
      <c r="N123" s="17" t="s">
        <v>65</v>
      </c>
      <c r="O123" s="28">
        <v>1000</v>
      </c>
      <c r="P123" s="28">
        <v>1200</v>
      </c>
      <c r="Q123" s="28"/>
      <c r="R123" s="28">
        <v>1200</v>
      </c>
      <c r="S123" s="28"/>
      <c r="T123" s="28"/>
      <c r="U123" s="17" t="s">
        <v>84</v>
      </c>
      <c r="V123" s="17" t="s">
        <v>57</v>
      </c>
      <c r="W123" s="17" t="s">
        <v>85</v>
      </c>
      <c r="X123" s="20">
        <f t="shared" ref="X123:X125" si="7">Y123-35</f>
        <v>44827</v>
      </c>
      <c r="Y123" s="20">
        <v>44862</v>
      </c>
      <c r="Z123" s="17"/>
      <c r="AA123" s="17"/>
      <c r="AB123" s="17"/>
      <c r="AC123" s="17"/>
      <c r="AD123" s="17" t="s">
        <v>562</v>
      </c>
      <c r="AE123" s="17" t="s">
        <v>453</v>
      </c>
      <c r="AF123" s="25">
        <v>876</v>
      </c>
      <c r="AG123" s="20" t="s">
        <v>71</v>
      </c>
      <c r="AH123" s="25">
        <v>1</v>
      </c>
      <c r="AI123" s="21" t="s">
        <v>72</v>
      </c>
      <c r="AJ123" s="17" t="s">
        <v>73</v>
      </c>
      <c r="AK123" s="20">
        <v>44882</v>
      </c>
      <c r="AL123" s="20">
        <v>44882</v>
      </c>
      <c r="AM123" s="20">
        <v>44897</v>
      </c>
      <c r="AN123" s="20">
        <v>44926</v>
      </c>
      <c r="AO123" s="17">
        <v>2023</v>
      </c>
      <c r="AP123" s="30"/>
      <c r="AQ123" s="17"/>
      <c r="AR123" s="17"/>
      <c r="AS123" s="17"/>
      <c r="AT123" s="20"/>
      <c r="AU123" s="22"/>
      <c r="AV123" s="23"/>
      <c r="AW123" s="17"/>
      <c r="AX123" s="17"/>
      <c r="AY123" s="17"/>
      <c r="AZ123" s="28"/>
      <c r="BA123" s="17" t="s">
        <v>739</v>
      </c>
      <c r="BB123" s="28"/>
      <c r="BC123" s="28"/>
      <c r="BD123" s="12"/>
      <c r="BE123" s="12"/>
    </row>
    <row r="124" spans="1:57" ht="75" customHeight="1">
      <c r="A124" s="17">
        <v>3</v>
      </c>
      <c r="B124" s="18">
        <v>220117</v>
      </c>
      <c r="C124" s="17" t="s">
        <v>57</v>
      </c>
      <c r="D124" s="17" t="s">
        <v>448</v>
      </c>
      <c r="E124" s="17" t="s">
        <v>331</v>
      </c>
      <c r="F124" s="17"/>
      <c r="G124" s="17" t="s">
        <v>564</v>
      </c>
      <c r="H124" s="18" t="s">
        <v>565</v>
      </c>
      <c r="I124" s="18" t="s">
        <v>566</v>
      </c>
      <c r="J124" s="17">
        <v>1</v>
      </c>
      <c r="K124" s="17"/>
      <c r="L124" s="17" t="s">
        <v>63</v>
      </c>
      <c r="M124" s="17" t="s">
        <v>83</v>
      </c>
      <c r="N124" s="17" t="s">
        <v>65</v>
      </c>
      <c r="O124" s="28">
        <v>11666.666666666668</v>
      </c>
      <c r="P124" s="28">
        <v>14000</v>
      </c>
      <c r="Q124" s="28"/>
      <c r="R124" s="28">
        <v>14000</v>
      </c>
      <c r="S124" s="28"/>
      <c r="T124" s="28"/>
      <c r="U124" s="17" t="s">
        <v>84</v>
      </c>
      <c r="V124" s="17" t="s">
        <v>57</v>
      </c>
      <c r="W124" s="17" t="s">
        <v>85</v>
      </c>
      <c r="X124" s="20">
        <f t="shared" si="7"/>
        <v>44827</v>
      </c>
      <c r="Y124" s="20">
        <v>44862</v>
      </c>
      <c r="Z124" s="17"/>
      <c r="AA124" s="17"/>
      <c r="AB124" s="17"/>
      <c r="AC124" s="17"/>
      <c r="AD124" s="17" t="s">
        <v>564</v>
      </c>
      <c r="AE124" s="17" t="s">
        <v>453</v>
      </c>
      <c r="AF124" s="25">
        <v>876</v>
      </c>
      <c r="AG124" s="20" t="s">
        <v>71</v>
      </c>
      <c r="AH124" s="25">
        <v>1</v>
      </c>
      <c r="AI124" s="21" t="s">
        <v>72</v>
      </c>
      <c r="AJ124" s="17" t="s">
        <v>73</v>
      </c>
      <c r="AK124" s="20">
        <v>44882</v>
      </c>
      <c r="AL124" s="20">
        <v>44882</v>
      </c>
      <c r="AM124" s="20">
        <v>44896</v>
      </c>
      <c r="AN124" s="20">
        <v>44926</v>
      </c>
      <c r="AO124" s="17">
        <v>2023</v>
      </c>
      <c r="AP124" s="30"/>
      <c r="AQ124" s="17"/>
      <c r="AR124" s="17"/>
      <c r="AS124" s="17"/>
      <c r="AT124" s="20"/>
      <c r="AU124" s="22"/>
      <c r="AV124" s="23"/>
      <c r="AW124" s="17"/>
      <c r="AX124" s="17"/>
      <c r="AY124" s="17"/>
      <c r="AZ124" s="28"/>
      <c r="BA124" s="17" t="s">
        <v>739</v>
      </c>
      <c r="BB124" s="28"/>
      <c r="BC124" s="28"/>
      <c r="BD124" s="12"/>
      <c r="BE124" s="12"/>
    </row>
    <row r="125" spans="1:57" ht="75" customHeight="1">
      <c r="A125" s="17">
        <v>3</v>
      </c>
      <c r="B125" s="18">
        <v>220118</v>
      </c>
      <c r="C125" s="17" t="s">
        <v>57</v>
      </c>
      <c r="D125" s="17" t="s">
        <v>448</v>
      </c>
      <c r="E125" s="17" t="s">
        <v>331</v>
      </c>
      <c r="F125" s="17"/>
      <c r="G125" s="17" t="s">
        <v>567</v>
      </c>
      <c r="H125" s="18" t="s">
        <v>473</v>
      </c>
      <c r="I125" s="18" t="s">
        <v>568</v>
      </c>
      <c r="J125" s="17">
        <v>2</v>
      </c>
      <c r="K125" s="17"/>
      <c r="L125" s="17" t="s">
        <v>63</v>
      </c>
      <c r="M125" s="17" t="s">
        <v>83</v>
      </c>
      <c r="N125" s="17" t="s">
        <v>65</v>
      </c>
      <c r="O125" s="28">
        <v>360675</v>
      </c>
      <c r="P125" s="28">
        <v>432810</v>
      </c>
      <c r="Q125" s="28"/>
      <c r="R125" s="28">
        <v>432810</v>
      </c>
      <c r="S125" s="28"/>
      <c r="T125" s="28"/>
      <c r="U125" s="17" t="s">
        <v>95</v>
      </c>
      <c r="V125" s="17" t="s">
        <v>57</v>
      </c>
      <c r="W125" s="17" t="s">
        <v>85</v>
      </c>
      <c r="X125" s="20">
        <f t="shared" si="7"/>
        <v>44849</v>
      </c>
      <c r="Y125" s="20">
        <v>44884</v>
      </c>
      <c r="Z125" s="17"/>
      <c r="AA125" s="17"/>
      <c r="AB125" s="17"/>
      <c r="AC125" s="17"/>
      <c r="AD125" s="17" t="s">
        <v>567</v>
      </c>
      <c r="AE125" s="17" t="s">
        <v>453</v>
      </c>
      <c r="AF125" s="25">
        <v>876</v>
      </c>
      <c r="AG125" s="20" t="s">
        <v>71</v>
      </c>
      <c r="AH125" s="25">
        <v>1</v>
      </c>
      <c r="AI125" s="21" t="s">
        <v>72</v>
      </c>
      <c r="AJ125" s="17" t="s">
        <v>73</v>
      </c>
      <c r="AK125" s="20">
        <v>44904</v>
      </c>
      <c r="AL125" s="20">
        <v>44904</v>
      </c>
      <c r="AM125" s="20">
        <v>45291</v>
      </c>
      <c r="AN125" s="20">
        <v>45311</v>
      </c>
      <c r="AO125" s="17">
        <v>2023</v>
      </c>
      <c r="AP125" s="30"/>
      <c r="AQ125" s="17"/>
      <c r="AR125" s="17"/>
      <c r="AS125" s="17"/>
      <c r="AT125" s="20"/>
      <c r="AU125" s="22"/>
      <c r="AV125" s="23"/>
      <c r="AW125" s="17"/>
      <c r="AX125" s="17"/>
      <c r="AY125" s="17"/>
      <c r="AZ125" s="28"/>
      <c r="BA125" s="17" t="s">
        <v>744</v>
      </c>
      <c r="BB125" s="28"/>
      <c r="BC125" s="28"/>
      <c r="BD125" s="12"/>
      <c r="BE125" s="12"/>
    </row>
    <row r="126" spans="1:57" ht="75" customHeight="1">
      <c r="A126" s="17">
        <v>3</v>
      </c>
      <c r="B126" s="18">
        <v>220119</v>
      </c>
      <c r="C126" s="17" t="s">
        <v>57</v>
      </c>
      <c r="D126" s="17" t="s">
        <v>448</v>
      </c>
      <c r="E126" s="17" t="s">
        <v>331</v>
      </c>
      <c r="F126" s="6"/>
      <c r="G126" s="17" t="s">
        <v>586</v>
      </c>
      <c r="H126" s="18" t="s">
        <v>466</v>
      </c>
      <c r="I126" s="18" t="s">
        <v>587</v>
      </c>
      <c r="J126" s="17">
        <v>1</v>
      </c>
      <c r="K126" s="17"/>
      <c r="L126" s="17" t="s">
        <v>63</v>
      </c>
      <c r="M126" s="17" t="s">
        <v>83</v>
      </c>
      <c r="N126" s="17" t="s">
        <v>65</v>
      </c>
      <c r="O126" s="28">
        <v>41500</v>
      </c>
      <c r="P126" s="28">
        <v>49800</v>
      </c>
      <c r="Q126" s="28"/>
      <c r="R126" s="28">
        <v>30000</v>
      </c>
      <c r="S126" s="28">
        <v>19800</v>
      </c>
      <c r="T126" s="28"/>
      <c r="U126" s="17" t="s">
        <v>95</v>
      </c>
      <c r="V126" s="17" t="s">
        <v>57</v>
      </c>
      <c r="W126" s="17" t="s">
        <v>85</v>
      </c>
      <c r="X126" s="20">
        <f t="shared" ref="X126:X128" si="8">Y126-40</f>
        <v>44842</v>
      </c>
      <c r="Y126" s="20">
        <v>44882</v>
      </c>
      <c r="Z126" s="17"/>
      <c r="AA126" s="17"/>
      <c r="AB126" s="17"/>
      <c r="AC126" s="17"/>
      <c r="AD126" s="17" t="s">
        <v>586</v>
      </c>
      <c r="AE126" s="17" t="s">
        <v>453</v>
      </c>
      <c r="AF126" s="25">
        <v>876</v>
      </c>
      <c r="AG126" s="20" t="s">
        <v>71</v>
      </c>
      <c r="AH126" s="25">
        <v>1</v>
      </c>
      <c r="AI126" s="21" t="s">
        <v>72</v>
      </c>
      <c r="AJ126" s="17" t="s">
        <v>73</v>
      </c>
      <c r="AK126" s="20">
        <v>44902</v>
      </c>
      <c r="AL126" s="20">
        <v>44902</v>
      </c>
      <c r="AM126" s="20">
        <v>45367</v>
      </c>
      <c r="AN126" s="20">
        <v>45397</v>
      </c>
      <c r="AO126" s="17" t="s">
        <v>89</v>
      </c>
      <c r="AP126" s="30"/>
      <c r="AQ126" s="17"/>
      <c r="AR126" s="17"/>
      <c r="AS126" s="17"/>
      <c r="AT126" s="20"/>
      <c r="AU126" s="22"/>
      <c r="AV126" s="23"/>
      <c r="AW126" s="17"/>
      <c r="AX126" s="17" t="s">
        <v>134</v>
      </c>
      <c r="AY126" s="17"/>
      <c r="AZ126" s="28"/>
      <c r="BA126" s="17" t="s">
        <v>739</v>
      </c>
      <c r="BB126" s="28"/>
      <c r="BC126" s="28"/>
      <c r="BD126" s="12"/>
      <c r="BE126" s="12"/>
    </row>
    <row r="127" spans="1:57" ht="75" customHeight="1">
      <c r="A127" s="17">
        <v>3</v>
      </c>
      <c r="B127" s="18">
        <v>220120</v>
      </c>
      <c r="C127" s="17" t="s">
        <v>57</v>
      </c>
      <c r="D127" s="17" t="s">
        <v>448</v>
      </c>
      <c r="E127" s="17" t="s">
        <v>331</v>
      </c>
      <c r="F127" s="17"/>
      <c r="G127" s="17" t="s">
        <v>588</v>
      </c>
      <c r="H127" s="45" t="s">
        <v>495</v>
      </c>
      <c r="I127" s="18" t="s">
        <v>589</v>
      </c>
      <c r="J127" s="17">
        <v>1</v>
      </c>
      <c r="K127" s="17"/>
      <c r="L127" s="17" t="s">
        <v>63</v>
      </c>
      <c r="M127" s="17" t="s">
        <v>83</v>
      </c>
      <c r="N127" s="17" t="s">
        <v>65</v>
      </c>
      <c r="O127" s="28">
        <v>25000</v>
      </c>
      <c r="P127" s="28">
        <v>30000</v>
      </c>
      <c r="Q127" s="28"/>
      <c r="R127" s="28">
        <v>20000</v>
      </c>
      <c r="S127" s="28">
        <v>10000</v>
      </c>
      <c r="T127" s="28"/>
      <c r="U127" s="17" t="s">
        <v>95</v>
      </c>
      <c r="V127" s="17" t="s">
        <v>57</v>
      </c>
      <c r="W127" s="17" t="s">
        <v>85</v>
      </c>
      <c r="X127" s="20">
        <f t="shared" si="8"/>
        <v>44844</v>
      </c>
      <c r="Y127" s="20">
        <v>44884</v>
      </c>
      <c r="Z127" s="17"/>
      <c r="AA127" s="17"/>
      <c r="AB127" s="17"/>
      <c r="AC127" s="17"/>
      <c r="AD127" s="17" t="s">
        <v>588</v>
      </c>
      <c r="AE127" s="17" t="s">
        <v>453</v>
      </c>
      <c r="AF127" s="25">
        <v>876</v>
      </c>
      <c r="AG127" s="20" t="s">
        <v>71</v>
      </c>
      <c r="AH127" s="25">
        <v>1</v>
      </c>
      <c r="AI127" s="21" t="s">
        <v>72</v>
      </c>
      <c r="AJ127" s="17" t="s">
        <v>73</v>
      </c>
      <c r="AK127" s="20">
        <v>44904</v>
      </c>
      <c r="AL127" s="20">
        <v>44904</v>
      </c>
      <c r="AM127" s="20">
        <v>45362</v>
      </c>
      <c r="AN127" s="20">
        <v>45392</v>
      </c>
      <c r="AO127" s="17" t="s">
        <v>89</v>
      </c>
      <c r="AP127" s="30"/>
      <c r="AQ127" s="17"/>
      <c r="AR127" s="17"/>
      <c r="AS127" s="17"/>
      <c r="AT127" s="20"/>
      <c r="AU127" s="22"/>
      <c r="AV127" s="23"/>
      <c r="AW127" s="17"/>
      <c r="AX127" s="17"/>
      <c r="AY127" s="17"/>
      <c r="AZ127" s="28"/>
      <c r="BA127" s="17" t="s">
        <v>739</v>
      </c>
      <c r="BB127" s="28"/>
      <c r="BC127" s="28"/>
      <c r="BD127" s="12"/>
      <c r="BE127" s="12"/>
    </row>
    <row r="128" spans="1:57" ht="75" customHeight="1">
      <c r="A128" s="17">
        <v>3</v>
      </c>
      <c r="B128" s="18">
        <v>220121</v>
      </c>
      <c r="C128" s="17" t="s">
        <v>57</v>
      </c>
      <c r="D128" s="17" t="s">
        <v>448</v>
      </c>
      <c r="E128" s="17" t="s">
        <v>331</v>
      </c>
      <c r="F128" s="17"/>
      <c r="G128" s="17" t="s">
        <v>519</v>
      </c>
      <c r="H128" s="18" t="s">
        <v>512</v>
      </c>
      <c r="I128" s="17" t="s">
        <v>520</v>
      </c>
      <c r="J128" s="17">
        <v>1</v>
      </c>
      <c r="K128" s="17"/>
      <c r="L128" s="17" t="s">
        <v>63</v>
      </c>
      <c r="M128" s="17" t="s">
        <v>405</v>
      </c>
      <c r="N128" s="17" t="s">
        <v>65</v>
      </c>
      <c r="O128" s="28">
        <v>33333.333333333336</v>
      </c>
      <c r="P128" s="28">
        <v>40000</v>
      </c>
      <c r="Q128" s="28">
        <v>25000</v>
      </c>
      <c r="R128" s="28">
        <v>15000</v>
      </c>
      <c r="S128" s="28"/>
      <c r="T128" s="28"/>
      <c r="U128" s="17" t="s">
        <v>95</v>
      </c>
      <c r="V128" s="17" t="s">
        <v>57</v>
      </c>
      <c r="W128" s="17" t="s">
        <v>85</v>
      </c>
      <c r="X128" s="20">
        <f t="shared" si="8"/>
        <v>44612</v>
      </c>
      <c r="Y128" s="20">
        <v>44652</v>
      </c>
      <c r="Z128" s="17"/>
      <c r="AA128" s="17"/>
      <c r="AB128" s="17"/>
      <c r="AC128" s="17"/>
      <c r="AD128" s="17" t="s">
        <v>519</v>
      </c>
      <c r="AE128" s="17" t="s">
        <v>453</v>
      </c>
      <c r="AF128" s="25">
        <v>876</v>
      </c>
      <c r="AG128" s="20" t="s">
        <v>71</v>
      </c>
      <c r="AH128" s="25">
        <v>1</v>
      </c>
      <c r="AI128" s="21" t="s">
        <v>72</v>
      </c>
      <c r="AJ128" s="17" t="s">
        <v>73</v>
      </c>
      <c r="AK128" s="20">
        <v>44672</v>
      </c>
      <c r="AL128" s="20">
        <v>44672</v>
      </c>
      <c r="AM128" s="20">
        <v>44956</v>
      </c>
      <c r="AN128" s="20">
        <v>44986</v>
      </c>
      <c r="AO128" s="17" t="s">
        <v>87</v>
      </c>
      <c r="AP128" s="30"/>
      <c r="AQ128" s="17"/>
      <c r="AR128" s="17"/>
      <c r="AS128" s="17"/>
      <c r="AT128" s="20"/>
      <c r="AU128" s="22"/>
      <c r="AV128" s="23"/>
      <c r="AW128" s="17"/>
      <c r="AX128" s="17"/>
      <c r="AY128" s="17"/>
      <c r="AZ128" s="28"/>
      <c r="BA128" s="17" t="s">
        <v>743</v>
      </c>
      <c r="BB128" s="28"/>
      <c r="BC128" s="28"/>
      <c r="BD128" s="12"/>
      <c r="BE128" s="12"/>
    </row>
    <row r="129" spans="1:57" ht="75" customHeight="1">
      <c r="A129" s="17">
        <v>4</v>
      </c>
      <c r="B129" s="18">
        <v>220122</v>
      </c>
      <c r="C129" s="17" t="s">
        <v>57</v>
      </c>
      <c r="D129" s="17" t="s">
        <v>103</v>
      </c>
      <c r="E129" s="17" t="s">
        <v>104</v>
      </c>
      <c r="F129" s="6"/>
      <c r="G129" s="85" t="s">
        <v>105</v>
      </c>
      <c r="H129" s="18" t="s">
        <v>106</v>
      </c>
      <c r="I129" s="18" t="s">
        <v>107</v>
      </c>
      <c r="J129" s="17">
        <v>2</v>
      </c>
      <c r="K129" s="17"/>
      <c r="L129" s="17" t="s">
        <v>63</v>
      </c>
      <c r="M129" s="17" t="s">
        <v>83</v>
      </c>
      <c r="N129" s="17" t="s">
        <v>65</v>
      </c>
      <c r="O129" s="28">
        <f>P129/1.2</f>
        <v>841.65950999999995</v>
      </c>
      <c r="P129" s="28">
        <v>1009.991412</v>
      </c>
      <c r="Q129" s="28">
        <v>757</v>
      </c>
      <c r="R129" s="28">
        <v>252.99</v>
      </c>
      <c r="S129" s="28"/>
      <c r="T129" s="28"/>
      <c r="U129" s="17" t="s">
        <v>95</v>
      </c>
      <c r="V129" s="56" t="s">
        <v>57</v>
      </c>
      <c r="W129" s="17" t="s">
        <v>85</v>
      </c>
      <c r="X129" s="20">
        <f>Y129-35</f>
        <v>44575</v>
      </c>
      <c r="Y129" s="20">
        <f>AK129-20</f>
        <v>44610</v>
      </c>
      <c r="Z129" s="17"/>
      <c r="AA129" s="17"/>
      <c r="AB129" s="6"/>
      <c r="AC129" s="6"/>
      <c r="AD129" s="46" t="s">
        <v>105</v>
      </c>
      <c r="AE129" s="17" t="s">
        <v>86</v>
      </c>
      <c r="AF129" s="25">
        <v>876</v>
      </c>
      <c r="AG129" s="20" t="s">
        <v>71</v>
      </c>
      <c r="AH129" s="25">
        <v>1</v>
      </c>
      <c r="AI129" s="26" t="s">
        <v>72</v>
      </c>
      <c r="AJ129" s="17" t="s">
        <v>73</v>
      </c>
      <c r="AK129" s="20">
        <f>AL129-1</f>
        <v>44630</v>
      </c>
      <c r="AL129" s="27">
        <v>44631</v>
      </c>
      <c r="AM129" s="27">
        <v>44995</v>
      </c>
      <c r="AN129" s="20">
        <f t="shared" ref="AN129:AN165" si="9">AM129+15</f>
        <v>45010</v>
      </c>
      <c r="AO129" s="17" t="s">
        <v>87</v>
      </c>
      <c r="AP129" s="11"/>
      <c r="AQ129" s="6"/>
      <c r="AR129" s="6"/>
      <c r="AS129" s="6"/>
      <c r="AT129" s="9"/>
      <c r="AU129" s="13"/>
      <c r="AV129" s="14"/>
      <c r="AW129" s="6"/>
      <c r="AX129" s="6"/>
      <c r="AY129" s="6"/>
      <c r="AZ129" s="6"/>
      <c r="BA129" s="17" t="s">
        <v>620</v>
      </c>
      <c r="BB129" s="8"/>
      <c r="BC129" s="8"/>
      <c r="BD129" s="8"/>
      <c r="BE129" s="8"/>
    </row>
    <row r="130" spans="1:57" ht="75" customHeight="1">
      <c r="A130" s="17">
        <v>4</v>
      </c>
      <c r="B130" s="18">
        <v>220123</v>
      </c>
      <c r="C130" s="17" t="s">
        <v>57</v>
      </c>
      <c r="D130" s="17" t="s">
        <v>103</v>
      </c>
      <c r="E130" s="17" t="s">
        <v>104</v>
      </c>
      <c r="F130" s="6"/>
      <c r="G130" s="86" t="s">
        <v>108</v>
      </c>
      <c r="H130" s="18" t="s">
        <v>106</v>
      </c>
      <c r="I130" s="18" t="s">
        <v>107</v>
      </c>
      <c r="J130" s="17">
        <v>2</v>
      </c>
      <c r="K130" s="17"/>
      <c r="L130" s="17" t="s">
        <v>63</v>
      </c>
      <c r="M130" s="17" t="s">
        <v>83</v>
      </c>
      <c r="N130" s="17" t="s">
        <v>65</v>
      </c>
      <c r="O130" s="28">
        <f>P130/1.2</f>
        <v>8561.3941500000001</v>
      </c>
      <c r="P130" s="28">
        <v>10273.672979999999</v>
      </c>
      <c r="Q130" s="28">
        <v>1712.5</v>
      </c>
      <c r="R130" s="28">
        <v>3424.25</v>
      </c>
      <c r="S130" s="28">
        <v>3424.25</v>
      </c>
      <c r="T130" s="28">
        <v>1712.67</v>
      </c>
      <c r="U130" s="17" t="s">
        <v>95</v>
      </c>
      <c r="V130" s="56" t="s">
        <v>57</v>
      </c>
      <c r="W130" s="17" t="s">
        <v>85</v>
      </c>
      <c r="X130" s="20">
        <f>Y130-70</f>
        <v>44613</v>
      </c>
      <c r="Y130" s="20">
        <v>44683</v>
      </c>
      <c r="Z130" s="17"/>
      <c r="AA130" s="17"/>
      <c r="AB130" s="6"/>
      <c r="AC130" s="6"/>
      <c r="AD130" s="48" t="s">
        <v>110</v>
      </c>
      <c r="AE130" s="17" t="s">
        <v>86</v>
      </c>
      <c r="AF130" s="25">
        <v>876</v>
      </c>
      <c r="AG130" s="20" t="s">
        <v>71</v>
      </c>
      <c r="AH130" s="25">
        <v>1</v>
      </c>
      <c r="AI130" s="26" t="s">
        <v>72</v>
      </c>
      <c r="AJ130" s="17" t="s">
        <v>73</v>
      </c>
      <c r="AK130" s="20">
        <f>Y130+20</f>
        <v>44703</v>
      </c>
      <c r="AL130" s="27">
        <v>44743</v>
      </c>
      <c r="AM130" s="20">
        <v>45838</v>
      </c>
      <c r="AN130" s="20">
        <f t="shared" si="9"/>
        <v>45853</v>
      </c>
      <c r="AO130" s="17" t="s">
        <v>111</v>
      </c>
      <c r="AP130" s="11"/>
      <c r="AQ130" s="6"/>
      <c r="AR130" s="6"/>
      <c r="AS130" s="6"/>
      <c r="AT130" s="9"/>
      <c r="AU130" s="13"/>
      <c r="AV130" s="14"/>
      <c r="AW130" s="6"/>
      <c r="AX130" s="6"/>
      <c r="AY130" s="6"/>
      <c r="AZ130" s="6"/>
      <c r="BA130" s="17" t="s">
        <v>620</v>
      </c>
      <c r="BB130" s="8"/>
      <c r="BC130" s="8"/>
      <c r="BD130" s="8"/>
      <c r="BE130" s="8"/>
    </row>
    <row r="131" spans="1:57" ht="75" customHeight="1">
      <c r="A131" s="17">
        <v>4</v>
      </c>
      <c r="B131" s="18">
        <v>220124</v>
      </c>
      <c r="C131" s="17" t="s">
        <v>57</v>
      </c>
      <c r="D131" s="17" t="s">
        <v>103</v>
      </c>
      <c r="E131" s="17" t="s">
        <v>104</v>
      </c>
      <c r="F131" s="6"/>
      <c r="G131" s="86" t="s">
        <v>112</v>
      </c>
      <c r="H131" s="18" t="s">
        <v>106</v>
      </c>
      <c r="I131" s="18" t="s">
        <v>107</v>
      </c>
      <c r="J131" s="17">
        <v>2</v>
      </c>
      <c r="K131" s="17"/>
      <c r="L131" s="17" t="s">
        <v>63</v>
      </c>
      <c r="M131" s="17" t="s">
        <v>83</v>
      </c>
      <c r="N131" s="17" t="s">
        <v>65</v>
      </c>
      <c r="O131" s="28">
        <f>P131/1.2</f>
        <v>17867.127958333334</v>
      </c>
      <c r="P131" s="28">
        <v>21440.553550000001</v>
      </c>
      <c r="Q131" s="28">
        <v>3573.42</v>
      </c>
      <c r="R131" s="28">
        <v>7146.85</v>
      </c>
      <c r="S131" s="28">
        <v>7146.86</v>
      </c>
      <c r="T131" s="28">
        <v>3573.42</v>
      </c>
      <c r="U131" s="17" t="s">
        <v>95</v>
      </c>
      <c r="V131" s="56" t="s">
        <v>57</v>
      </c>
      <c r="W131" s="17" t="s">
        <v>85</v>
      </c>
      <c r="X131" s="20">
        <f>Y131-70</f>
        <v>44613</v>
      </c>
      <c r="Y131" s="20">
        <v>44683</v>
      </c>
      <c r="Z131" s="17"/>
      <c r="AA131" s="17"/>
      <c r="AB131" s="6"/>
      <c r="AC131" s="6"/>
      <c r="AD131" s="48" t="s">
        <v>112</v>
      </c>
      <c r="AE131" s="17" t="s">
        <v>86</v>
      </c>
      <c r="AF131" s="25">
        <v>876</v>
      </c>
      <c r="AG131" s="20" t="s">
        <v>71</v>
      </c>
      <c r="AH131" s="25">
        <v>1</v>
      </c>
      <c r="AI131" s="26" t="s">
        <v>72</v>
      </c>
      <c r="AJ131" s="17" t="s">
        <v>73</v>
      </c>
      <c r="AK131" s="20">
        <f>Y131+20</f>
        <v>44703</v>
      </c>
      <c r="AL131" s="27">
        <v>44743</v>
      </c>
      <c r="AM131" s="20">
        <v>45838</v>
      </c>
      <c r="AN131" s="20">
        <f t="shared" si="9"/>
        <v>45853</v>
      </c>
      <c r="AO131" s="17" t="s">
        <v>111</v>
      </c>
      <c r="AP131" s="11"/>
      <c r="AQ131" s="6"/>
      <c r="AR131" s="6"/>
      <c r="AS131" s="6"/>
      <c r="AT131" s="9"/>
      <c r="AU131" s="13"/>
      <c r="AV131" s="14"/>
      <c r="AW131" s="6"/>
      <c r="AX131" s="6"/>
      <c r="AY131" s="6"/>
      <c r="AZ131" s="6"/>
      <c r="BA131" s="17" t="s">
        <v>620</v>
      </c>
      <c r="BB131" s="8"/>
      <c r="BC131" s="8"/>
      <c r="BD131" s="8"/>
      <c r="BE131" s="8"/>
    </row>
    <row r="132" spans="1:57" ht="75" customHeight="1">
      <c r="A132" s="17">
        <v>4</v>
      </c>
      <c r="B132" s="18">
        <v>220125</v>
      </c>
      <c r="C132" s="17" t="s">
        <v>57</v>
      </c>
      <c r="D132" s="17" t="s">
        <v>103</v>
      </c>
      <c r="E132" s="17" t="s">
        <v>104</v>
      </c>
      <c r="F132" s="33"/>
      <c r="G132" s="86" t="s">
        <v>113</v>
      </c>
      <c r="H132" s="18" t="s">
        <v>106</v>
      </c>
      <c r="I132" s="18" t="s">
        <v>107</v>
      </c>
      <c r="J132" s="17">
        <v>2</v>
      </c>
      <c r="K132" s="55"/>
      <c r="L132" s="17" t="s">
        <v>63</v>
      </c>
      <c r="M132" s="17" t="s">
        <v>83</v>
      </c>
      <c r="N132" s="17" t="s">
        <v>65</v>
      </c>
      <c r="O132" s="28">
        <f>P132/1.2</f>
        <v>4820.9277583333333</v>
      </c>
      <c r="P132" s="28">
        <v>5785.1133099999997</v>
      </c>
      <c r="Q132" s="28">
        <v>964.18</v>
      </c>
      <c r="R132" s="28">
        <v>1928.37</v>
      </c>
      <c r="S132" s="28">
        <v>1928.38</v>
      </c>
      <c r="T132" s="28">
        <v>964.18</v>
      </c>
      <c r="U132" s="17" t="s">
        <v>95</v>
      </c>
      <c r="V132" s="56" t="s">
        <v>57</v>
      </c>
      <c r="W132" s="17" t="s">
        <v>85</v>
      </c>
      <c r="X132" s="20">
        <v>44576</v>
      </c>
      <c r="Y132" s="20">
        <f>X132+70</f>
        <v>44646</v>
      </c>
      <c r="Z132" s="55"/>
      <c r="AA132" s="55"/>
      <c r="AB132" s="33"/>
      <c r="AC132" s="33"/>
      <c r="AD132" s="48" t="s">
        <v>113</v>
      </c>
      <c r="AE132" s="17" t="s">
        <v>86</v>
      </c>
      <c r="AF132" s="25">
        <v>876</v>
      </c>
      <c r="AG132" s="20" t="s">
        <v>71</v>
      </c>
      <c r="AH132" s="25">
        <v>1</v>
      </c>
      <c r="AI132" s="26" t="s">
        <v>72</v>
      </c>
      <c r="AJ132" s="17" t="s">
        <v>73</v>
      </c>
      <c r="AK132" s="20">
        <f>Y132+20</f>
        <v>44666</v>
      </c>
      <c r="AL132" s="27">
        <v>44743</v>
      </c>
      <c r="AM132" s="50">
        <v>45838</v>
      </c>
      <c r="AN132" s="20">
        <f t="shared" si="9"/>
        <v>45853</v>
      </c>
      <c r="AO132" s="55" t="s">
        <v>111</v>
      </c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17" t="s">
        <v>620</v>
      </c>
      <c r="BB132" s="33"/>
      <c r="BC132" s="33"/>
      <c r="BD132" s="33"/>
      <c r="BE132" s="33"/>
    </row>
    <row r="133" spans="1:57" ht="75" customHeight="1">
      <c r="A133" s="17">
        <v>4</v>
      </c>
      <c r="B133" s="18">
        <v>220126</v>
      </c>
      <c r="C133" s="17" t="s">
        <v>57</v>
      </c>
      <c r="D133" s="17" t="s">
        <v>103</v>
      </c>
      <c r="E133" s="17" t="s">
        <v>104</v>
      </c>
      <c r="F133" s="33"/>
      <c r="G133" s="56" t="s">
        <v>114</v>
      </c>
      <c r="H133" s="18" t="s">
        <v>106</v>
      </c>
      <c r="I133" s="18" t="s">
        <v>107</v>
      </c>
      <c r="J133" s="17">
        <v>2</v>
      </c>
      <c r="K133" s="55"/>
      <c r="L133" s="17" t="s">
        <v>63</v>
      </c>
      <c r="M133" s="17" t="s">
        <v>83</v>
      </c>
      <c r="N133" s="17" t="s">
        <v>65</v>
      </c>
      <c r="O133" s="28">
        <v>8084.2</v>
      </c>
      <c r="P133" s="28">
        <v>9701</v>
      </c>
      <c r="Q133" s="28">
        <v>2425.2600000000002</v>
      </c>
      <c r="R133" s="28">
        <v>3233.68</v>
      </c>
      <c r="S133" s="28">
        <v>3233.68</v>
      </c>
      <c r="T133" s="28">
        <v>808.42</v>
      </c>
      <c r="U133" s="17" t="s">
        <v>95</v>
      </c>
      <c r="V133" s="56" t="s">
        <v>57</v>
      </c>
      <c r="W133" s="17" t="s">
        <v>85</v>
      </c>
      <c r="X133" s="50">
        <v>44572</v>
      </c>
      <c r="Y133" s="20">
        <v>44631</v>
      </c>
      <c r="Z133" s="55"/>
      <c r="AA133" s="55"/>
      <c r="AB133" s="33"/>
      <c r="AC133" s="33"/>
      <c r="AD133" s="49" t="s">
        <v>114</v>
      </c>
      <c r="AE133" s="17" t="s">
        <v>86</v>
      </c>
      <c r="AF133" s="25">
        <v>876</v>
      </c>
      <c r="AG133" s="20" t="s">
        <v>71</v>
      </c>
      <c r="AH133" s="25">
        <v>1</v>
      </c>
      <c r="AI133" s="26" t="s">
        <v>72</v>
      </c>
      <c r="AJ133" s="17" t="s">
        <v>73</v>
      </c>
      <c r="AK133" s="20">
        <f>AL133-1</f>
        <v>44651</v>
      </c>
      <c r="AL133" s="27">
        <v>44652</v>
      </c>
      <c r="AM133" s="50">
        <v>45747</v>
      </c>
      <c r="AN133" s="20">
        <f t="shared" si="9"/>
        <v>45762</v>
      </c>
      <c r="AO133" s="55" t="s">
        <v>111</v>
      </c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17" t="s">
        <v>620</v>
      </c>
      <c r="BB133" s="33"/>
      <c r="BC133" s="33"/>
      <c r="BD133" s="33"/>
      <c r="BE133" s="33"/>
    </row>
    <row r="134" spans="1:57" ht="75" customHeight="1">
      <c r="A134" s="17">
        <v>4</v>
      </c>
      <c r="B134" s="18">
        <v>220127</v>
      </c>
      <c r="C134" s="17" t="s">
        <v>57</v>
      </c>
      <c r="D134" s="17" t="s">
        <v>103</v>
      </c>
      <c r="E134" s="17" t="s">
        <v>104</v>
      </c>
      <c r="F134" s="33"/>
      <c r="G134" s="86" t="s">
        <v>115</v>
      </c>
      <c r="H134" s="18" t="s">
        <v>106</v>
      </c>
      <c r="I134" s="18" t="s">
        <v>107</v>
      </c>
      <c r="J134" s="17">
        <v>2</v>
      </c>
      <c r="K134" s="55"/>
      <c r="L134" s="17" t="s">
        <v>63</v>
      </c>
      <c r="M134" s="17" t="s">
        <v>83</v>
      </c>
      <c r="N134" s="17" t="s">
        <v>65</v>
      </c>
      <c r="O134" s="28">
        <f t="shared" ref="O134:O164" si="10">P134/1.2</f>
        <v>61279.166666666672</v>
      </c>
      <c r="P134" s="28">
        <v>73535</v>
      </c>
      <c r="Q134" s="28">
        <v>6127.92</v>
      </c>
      <c r="R134" s="28">
        <v>24511.66</v>
      </c>
      <c r="S134" s="28">
        <v>24511.66</v>
      </c>
      <c r="T134" s="28">
        <v>18383.759999999998</v>
      </c>
      <c r="U134" s="17" t="s">
        <v>95</v>
      </c>
      <c r="V134" s="56" t="s">
        <v>57</v>
      </c>
      <c r="W134" s="17" t="s">
        <v>85</v>
      </c>
      <c r="X134" s="51">
        <f>Y134-70</f>
        <v>44765</v>
      </c>
      <c r="Y134" s="27">
        <v>44835</v>
      </c>
      <c r="Z134" s="55"/>
      <c r="AA134" s="55"/>
      <c r="AB134" s="33"/>
      <c r="AC134" s="33"/>
      <c r="AD134" s="47" t="s">
        <v>115</v>
      </c>
      <c r="AE134" s="17" t="s">
        <v>86</v>
      </c>
      <c r="AF134" s="25">
        <v>876</v>
      </c>
      <c r="AG134" s="20" t="s">
        <v>71</v>
      </c>
      <c r="AH134" s="25">
        <v>1</v>
      </c>
      <c r="AI134" s="26" t="s">
        <v>72</v>
      </c>
      <c r="AJ134" s="17" t="s">
        <v>73</v>
      </c>
      <c r="AK134" s="27">
        <f>Y134+20</f>
        <v>44855</v>
      </c>
      <c r="AL134" s="27">
        <v>44835</v>
      </c>
      <c r="AM134" s="50">
        <v>45930</v>
      </c>
      <c r="AN134" s="20">
        <f t="shared" si="9"/>
        <v>45945</v>
      </c>
      <c r="AO134" s="55" t="s">
        <v>111</v>
      </c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17" t="s">
        <v>620</v>
      </c>
      <c r="BB134" s="33"/>
      <c r="BC134" s="33"/>
      <c r="BD134" s="33"/>
      <c r="BE134" s="33"/>
    </row>
    <row r="135" spans="1:57" ht="75" customHeight="1">
      <c r="A135" s="17">
        <v>4</v>
      </c>
      <c r="B135" s="18">
        <v>220128</v>
      </c>
      <c r="C135" s="17" t="s">
        <v>57</v>
      </c>
      <c r="D135" s="17" t="s">
        <v>103</v>
      </c>
      <c r="E135" s="17" t="s">
        <v>104</v>
      </c>
      <c r="F135" s="33"/>
      <c r="G135" s="86" t="s">
        <v>116</v>
      </c>
      <c r="H135" s="18" t="s">
        <v>106</v>
      </c>
      <c r="I135" s="18" t="s">
        <v>107</v>
      </c>
      <c r="J135" s="17">
        <v>2</v>
      </c>
      <c r="K135" s="55"/>
      <c r="L135" s="17" t="s">
        <v>63</v>
      </c>
      <c r="M135" s="17" t="s">
        <v>83</v>
      </c>
      <c r="N135" s="17" t="s">
        <v>65</v>
      </c>
      <c r="O135" s="28">
        <f t="shared" si="10"/>
        <v>16715.795641666668</v>
      </c>
      <c r="P135" s="28">
        <v>20058.95477</v>
      </c>
      <c r="Q135" s="28">
        <v>3343.16</v>
      </c>
      <c r="R135" s="28">
        <v>6686.32</v>
      </c>
      <c r="S135" s="28">
        <v>6686.32</v>
      </c>
      <c r="T135" s="28">
        <v>3343.15</v>
      </c>
      <c r="U135" s="17" t="s">
        <v>95</v>
      </c>
      <c r="V135" s="56" t="s">
        <v>57</v>
      </c>
      <c r="W135" s="17" t="s">
        <v>85</v>
      </c>
      <c r="X135" s="51">
        <f>Y135-70</f>
        <v>44652</v>
      </c>
      <c r="Y135" s="20">
        <f t="shared" ref="Y135:Y157" si="11">AK135-20</f>
        <v>44722</v>
      </c>
      <c r="Z135" s="55"/>
      <c r="AA135" s="55"/>
      <c r="AB135" s="33"/>
      <c r="AC135" s="33"/>
      <c r="AD135" s="47" t="s">
        <v>116</v>
      </c>
      <c r="AE135" s="17" t="s">
        <v>86</v>
      </c>
      <c r="AF135" s="25">
        <v>876</v>
      </c>
      <c r="AG135" s="20" t="s">
        <v>71</v>
      </c>
      <c r="AH135" s="25">
        <v>1</v>
      </c>
      <c r="AI135" s="26" t="s">
        <v>72</v>
      </c>
      <c r="AJ135" s="17" t="s">
        <v>73</v>
      </c>
      <c r="AK135" s="20">
        <f t="shared" ref="AK135:AK157" si="12">AL135-1</f>
        <v>44742</v>
      </c>
      <c r="AL135" s="27">
        <v>44743</v>
      </c>
      <c r="AM135" s="50">
        <v>45838</v>
      </c>
      <c r="AN135" s="20">
        <f t="shared" si="9"/>
        <v>45853</v>
      </c>
      <c r="AO135" s="55" t="s">
        <v>111</v>
      </c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17" t="s">
        <v>620</v>
      </c>
      <c r="BB135" s="33"/>
      <c r="BC135" s="33"/>
      <c r="BD135" s="33"/>
      <c r="BE135" s="33"/>
    </row>
    <row r="136" spans="1:57" ht="75" customHeight="1">
      <c r="A136" s="17">
        <v>4</v>
      </c>
      <c r="B136" s="18">
        <v>220129</v>
      </c>
      <c r="C136" s="17" t="s">
        <v>57</v>
      </c>
      <c r="D136" s="17" t="s">
        <v>103</v>
      </c>
      <c r="E136" s="17" t="s">
        <v>104</v>
      </c>
      <c r="F136" s="33"/>
      <c r="G136" s="86" t="s">
        <v>694</v>
      </c>
      <c r="H136" s="18" t="s">
        <v>106</v>
      </c>
      <c r="I136" s="18" t="s">
        <v>107</v>
      </c>
      <c r="J136" s="17">
        <v>2</v>
      </c>
      <c r="K136" s="55"/>
      <c r="L136" s="17" t="s">
        <v>63</v>
      </c>
      <c r="M136" s="17" t="s">
        <v>83</v>
      </c>
      <c r="N136" s="17" t="s">
        <v>65</v>
      </c>
      <c r="O136" s="28">
        <v>1726.6666666666667</v>
      </c>
      <c r="P136" s="28">
        <v>2072</v>
      </c>
      <c r="Q136" s="28">
        <v>338.14</v>
      </c>
      <c r="R136" s="28">
        <v>717</v>
      </c>
      <c r="S136" s="28">
        <v>718</v>
      </c>
      <c r="T136" s="28">
        <v>299.2</v>
      </c>
      <c r="U136" s="17" t="s">
        <v>95</v>
      </c>
      <c r="V136" s="56" t="s">
        <v>57</v>
      </c>
      <c r="W136" s="17" t="s">
        <v>85</v>
      </c>
      <c r="X136" s="20">
        <f t="shared" ref="X136:X155" si="13">Y136-35</f>
        <v>44675</v>
      </c>
      <c r="Y136" s="20">
        <f t="shared" si="11"/>
        <v>44710</v>
      </c>
      <c r="Z136" s="55"/>
      <c r="AA136" s="55"/>
      <c r="AB136" s="33"/>
      <c r="AC136" s="33"/>
      <c r="AD136" s="86" t="s">
        <v>694</v>
      </c>
      <c r="AE136" s="17" t="s">
        <v>86</v>
      </c>
      <c r="AF136" s="25">
        <v>876</v>
      </c>
      <c r="AG136" s="20" t="s">
        <v>71</v>
      </c>
      <c r="AH136" s="25">
        <v>1</v>
      </c>
      <c r="AI136" s="26" t="s">
        <v>72</v>
      </c>
      <c r="AJ136" s="17" t="s">
        <v>73</v>
      </c>
      <c r="AK136" s="20">
        <f t="shared" si="12"/>
        <v>44730</v>
      </c>
      <c r="AL136" s="20">
        <v>44731</v>
      </c>
      <c r="AM136" s="50">
        <v>45826</v>
      </c>
      <c r="AN136" s="20">
        <f t="shared" si="9"/>
        <v>45841</v>
      </c>
      <c r="AO136" s="17" t="s">
        <v>111</v>
      </c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17" t="s">
        <v>620</v>
      </c>
      <c r="BB136" s="33"/>
      <c r="BC136" s="33"/>
      <c r="BD136" s="33"/>
      <c r="BE136" s="33"/>
    </row>
    <row r="137" spans="1:57" ht="75" customHeight="1">
      <c r="A137" s="17">
        <v>4</v>
      </c>
      <c r="B137" s="18">
        <v>220130</v>
      </c>
      <c r="C137" s="17" t="s">
        <v>57</v>
      </c>
      <c r="D137" s="17" t="s">
        <v>103</v>
      </c>
      <c r="E137" s="17" t="s">
        <v>104</v>
      </c>
      <c r="F137" s="33"/>
      <c r="G137" s="56" t="s">
        <v>117</v>
      </c>
      <c r="H137" s="18" t="s">
        <v>106</v>
      </c>
      <c r="I137" s="18" t="s">
        <v>107</v>
      </c>
      <c r="J137" s="17">
        <v>2</v>
      </c>
      <c r="K137" s="55"/>
      <c r="L137" s="17" t="s">
        <v>63</v>
      </c>
      <c r="M137" s="17" t="s">
        <v>83</v>
      </c>
      <c r="N137" s="17" t="s">
        <v>65</v>
      </c>
      <c r="O137" s="28">
        <f t="shared" si="10"/>
        <v>24000</v>
      </c>
      <c r="P137" s="28">
        <v>28800</v>
      </c>
      <c r="Q137" s="28">
        <v>7200</v>
      </c>
      <c r="R137" s="28">
        <v>9600</v>
      </c>
      <c r="S137" s="28">
        <v>9600</v>
      </c>
      <c r="T137" s="28">
        <v>2400</v>
      </c>
      <c r="U137" s="17" t="s">
        <v>95</v>
      </c>
      <c r="V137" s="56" t="s">
        <v>57</v>
      </c>
      <c r="W137" s="17" t="s">
        <v>85</v>
      </c>
      <c r="X137" s="20">
        <v>44572</v>
      </c>
      <c r="Y137" s="20">
        <f t="shared" si="11"/>
        <v>44600</v>
      </c>
      <c r="Z137" s="55"/>
      <c r="AA137" s="55"/>
      <c r="AB137" s="33"/>
      <c r="AC137" s="33"/>
      <c r="AD137" s="49" t="s">
        <v>117</v>
      </c>
      <c r="AE137" s="17" t="s">
        <v>86</v>
      </c>
      <c r="AF137" s="25">
        <v>876</v>
      </c>
      <c r="AG137" s="20" t="s">
        <v>71</v>
      </c>
      <c r="AH137" s="25">
        <v>1</v>
      </c>
      <c r="AI137" s="26" t="s">
        <v>72</v>
      </c>
      <c r="AJ137" s="17" t="s">
        <v>73</v>
      </c>
      <c r="AK137" s="20">
        <f t="shared" si="12"/>
        <v>44620</v>
      </c>
      <c r="AL137" s="27">
        <v>44621</v>
      </c>
      <c r="AM137" s="51">
        <v>45716</v>
      </c>
      <c r="AN137" s="20">
        <f t="shared" si="9"/>
        <v>45731</v>
      </c>
      <c r="AO137" s="17" t="s">
        <v>111</v>
      </c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17" t="s">
        <v>620</v>
      </c>
      <c r="BB137" s="33"/>
      <c r="BC137" s="33"/>
      <c r="BD137" s="33"/>
      <c r="BE137" s="33"/>
    </row>
    <row r="138" spans="1:57" ht="75" customHeight="1">
      <c r="A138" s="17">
        <v>4</v>
      </c>
      <c r="B138" s="18">
        <v>220131</v>
      </c>
      <c r="C138" s="17" t="s">
        <v>57</v>
      </c>
      <c r="D138" s="17" t="s">
        <v>103</v>
      </c>
      <c r="E138" s="17" t="s">
        <v>104</v>
      </c>
      <c r="F138" s="33"/>
      <c r="G138" s="56" t="s">
        <v>693</v>
      </c>
      <c r="H138" s="18" t="s">
        <v>106</v>
      </c>
      <c r="I138" s="18" t="s">
        <v>107</v>
      </c>
      <c r="J138" s="17">
        <v>2</v>
      </c>
      <c r="K138" s="55"/>
      <c r="L138" s="17" t="s">
        <v>63</v>
      </c>
      <c r="M138" s="17" t="s">
        <v>83</v>
      </c>
      <c r="N138" s="17" t="s">
        <v>65</v>
      </c>
      <c r="O138" s="28">
        <f t="shared" si="10"/>
        <v>5000</v>
      </c>
      <c r="P138" s="28">
        <v>6000</v>
      </c>
      <c r="Q138" s="28">
        <v>6000</v>
      </c>
      <c r="R138" s="28"/>
      <c r="S138" s="28"/>
      <c r="T138" s="28"/>
      <c r="U138" s="17" t="s">
        <v>95</v>
      </c>
      <c r="V138" s="56" t="s">
        <v>57</v>
      </c>
      <c r="W138" s="17" t="s">
        <v>85</v>
      </c>
      <c r="X138" s="20">
        <v>44572</v>
      </c>
      <c r="Y138" s="20">
        <f t="shared" si="11"/>
        <v>44600</v>
      </c>
      <c r="Z138" s="55"/>
      <c r="AA138" s="55"/>
      <c r="AB138" s="33"/>
      <c r="AC138" s="33"/>
      <c r="AD138" s="49" t="s">
        <v>693</v>
      </c>
      <c r="AE138" s="17" t="s">
        <v>86</v>
      </c>
      <c r="AF138" s="25">
        <v>876</v>
      </c>
      <c r="AG138" s="20" t="s">
        <v>71</v>
      </c>
      <c r="AH138" s="25">
        <v>1</v>
      </c>
      <c r="AI138" s="26" t="s">
        <v>72</v>
      </c>
      <c r="AJ138" s="17" t="s">
        <v>73</v>
      </c>
      <c r="AK138" s="20">
        <f t="shared" si="12"/>
        <v>44620</v>
      </c>
      <c r="AL138" s="27">
        <v>44621</v>
      </c>
      <c r="AM138" s="50">
        <v>44926</v>
      </c>
      <c r="AN138" s="20">
        <f t="shared" si="9"/>
        <v>44941</v>
      </c>
      <c r="AO138" s="55">
        <v>2022</v>
      </c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17" t="s">
        <v>620</v>
      </c>
      <c r="BB138" s="33"/>
      <c r="BC138" s="33"/>
      <c r="BD138" s="33"/>
      <c r="BE138" s="33"/>
    </row>
    <row r="139" spans="1:57" ht="75" customHeight="1">
      <c r="A139" s="17">
        <v>4</v>
      </c>
      <c r="B139" s="18">
        <v>220132</v>
      </c>
      <c r="C139" s="17" t="s">
        <v>57</v>
      </c>
      <c r="D139" s="17" t="s">
        <v>103</v>
      </c>
      <c r="E139" s="17" t="s">
        <v>104</v>
      </c>
      <c r="F139" s="33"/>
      <c r="G139" s="56" t="s">
        <v>118</v>
      </c>
      <c r="H139" s="18" t="s">
        <v>106</v>
      </c>
      <c r="I139" s="18" t="s">
        <v>107</v>
      </c>
      <c r="J139" s="17">
        <v>2</v>
      </c>
      <c r="K139" s="55"/>
      <c r="L139" s="17" t="s">
        <v>63</v>
      </c>
      <c r="M139" s="17" t="s">
        <v>83</v>
      </c>
      <c r="N139" s="17" t="s">
        <v>65</v>
      </c>
      <c r="O139" s="28">
        <f t="shared" si="10"/>
        <v>1571.8666666666668</v>
      </c>
      <c r="P139" s="28">
        <v>1886.24</v>
      </c>
      <c r="Q139" s="28">
        <v>1886.24</v>
      </c>
      <c r="R139" s="28"/>
      <c r="S139" s="28"/>
      <c r="T139" s="28"/>
      <c r="U139" s="17" t="s">
        <v>95</v>
      </c>
      <c r="V139" s="56" t="s">
        <v>57</v>
      </c>
      <c r="W139" s="17" t="s">
        <v>85</v>
      </c>
      <c r="X139" s="20">
        <f t="shared" si="13"/>
        <v>44733</v>
      </c>
      <c r="Y139" s="20">
        <f t="shared" si="11"/>
        <v>44768</v>
      </c>
      <c r="Z139" s="55"/>
      <c r="AA139" s="55"/>
      <c r="AB139" s="33"/>
      <c r="AC139" s="33"/>
      <c r="AD139" s="49" t="s">
        <v>118</v>
      </c>
      <c r="AE139" s="17" t="s">
        <v>86</v>
      </c>
      <c r="AF139" s="25">
        <v>876</v>
      </c>
      <c r="AG139" s="20" t="s">
        <v>71</v>
      </c>
      <c r="AH139" s="25">
        <v>1</v>
      </c>
      <c r="AI139" s="26" t="s">
        <v>72</v>
      </c>
      <c r="AJ139" s="17" t="s">
        <v>73</v>
      </c>
      <c r="AK139" s="20">
        <f t="shared" si="12"/>
        <v>44788</v>
      </c>
      <c r="AL139" s="27">
        <v>44789</v>
      </c>
      <c r="AM139" s="50">
        <v>45153</v>
      </c>
      <c r="AN139" s="20">
        <f t="shared" si="9"/>
        <v>45168</v>
      </c>
      <c r="AO139" s="17" t="s">
        <v>87</v>
      </c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17" t="s">
        <v>620</v>
      </c>
      <c r="BB139" s="33"/>
      <c r="BC139" s="33"/>
      <c r="BD139" s="33"/>
      <c r="BE139" s="33"/>
    </row>
    <row r="140" spans="1:57" ht="75" customHeight="1">
      <c r="A140" s="17">
        <v>4</v>
      </c>
      <c r="B140" s="18">
        <v>220133</v>
      </c>
      <c r="C140" s="17" t="s">
        <v>57</v>
      </c>
      <c r="D140" s="17" t="s">
        <v>103</v>
      </c>
      <c r="E140" s="17" t="s">
        <v>104</v>
      </c>
      <c r="F140" s="33"/>
      <c r="G140" s="85" t="s">
        <v>119</v>
      </c>
      <c r="H140" s="18" t="s">
        <v>106</v>
      </c>
      <c r="I140" s="18" t="s">
        <v>107</v>
      </c>
      <c r="J140" s="17">
        <v>2</v>
      </c>
      <c r="K140" s="55"/>
      <c r="L140" s="17" t="s">
        <v>63</v>
      </c>
      <c r="M140" s="17" t="s">
        <v>83</v>
      </c>
      <c r="N140" s="17" t="s">
        <v>65</v>
      </c>
      <c r="O140" s="28">
        <f t="shared" si="10"/>
        <v>45000</v>
      </c>
      <c r="P140" s="28">
        <v>54000</v>
      </c>
      <c r="Q140" s="28">
        <v>9000</v>
      </c>
      <c r="R140" s="28">
        <v>18000</v>
      </c>
      <c r="S140" s="28">
        <v>18000</v>
      </c>
      <c r="T140" s="28">
        <v>9000</v>
      </c>
      <c r="U140" s="17" t="s">
        <v>95</v>
      </c>
      <c r="V140" s="56" t="s">
        <v>57</v>
      </c>
      <c r="W140" s="17" t="s">
        <v>85</v>
      </c>
      <c r="X140" s="20">
        <f t="shared" si="13"/>
        <v>44689</v>
      </c>
      <c r="Y140" s="20">
        <f t="shared" si="11"/>
        <v>44724</v>
      </c>
      <c r="Z140" s="55"/>
      <c r="AA140" s="55"/>
      <c r="AB140" s="33"/>
      <c r="AC140" s="33"/>
      <c r="AD140" s="53" t="s">
        <v>119</v>
      </c>
      <c r="AE140" s="17" t="s">
        <v>86</v>
      </c>
      <c r="AF140" s="25">
        <v>876</v>
      </c>
      <c r="AG140" s="20" t="s">
        <v>71</v>
      </c>
      <c r="AH140" s="25">
        <v>1</v>
      </c>
      <c r="AI140" s="26" t="s">
        <v>72</v>
      </c>
      <c r="AJ140" s="17" t="s">
        <v>73</v>
      </c>
      <c r="AK140" s="20">
        <f t="shared" si="12"/>
        <v>44744</v>
      </c>
      <c r="AL140" s="27">
        <v>44745</v>
      </c>
      <c r="AM140" s="50">
        <v>45840</v>
      </c>
      <c r="AN140" s="20">
        <f t="shared" si="9"/>
        <v>45855</v>
      </c>
      <c r="AO140" s="17" t="s">
        <v>111</v>
      </c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17" t="s">
        <v>620</v>
      </c>
      <c r="BB140" s="33"/>
      <c r="BC140" s="33"/>
      <c r="BD140" s="33"/>
      <c r="BE140" s="33"/>
    </row>
    <row r="141" spans="1:57" ht="75" customHeight="1">
      <c r="A141" s="17">
        <v>4</v>
      </c>
      <c r="B141" s="18">
        <v>220134</v>
      </c>
      <c r="C141" s="17" t="s">
        <v>57</v>
      </c>
      <c r="D141" s="17" t="s">
        <v>103</v>
      </c>
      <c r="E141" s="17" t="s">
        <v>104</v>
      </c>
      <c r="F141" s="33"/>
      <c r="G141" s="86" t="s">
        <v>120</v>
      </c>
      <c r="H141" s="18" t="s">
        <v>106</v>
      </c>
      <c r="I141" s="18" t="s">
        <v>107</v>
      </c>
      <c r="J141" s="17">
        <v>2</v>
      </c>
      <c r="K141" s="55"/>
      <c r="L141" s="17" t="s">
        <v>63</v>
      </c>
      <c r="M141" s="17" t="s">
        <v>83</v>
      </c>
      <c r="N141" s="17" t="s">
        <v>65</v>
      </c>
      <c r="O141" s="28">
        <f t="shared" si="10"/>
        <v>3818.0000000000005</v>
      </c>
      <c r="P141" s="28">
        <v>4581.6000000000004</v>
      </c>
      <c r="Q141" s="28">
        <v>4581.6000000000004</v>
      </c>
      <c r="R141" s="28"/>
      <c r="S141" s="28"/>
      <c r="T141" s="28"/>
      <c r="U141" s="17" t="s">
        <v>95</v>
      </c>
      <c r="V141" s="56" t="s">
        <v>57</v>
      </c>
      <c r="W141" s="17" t="s">
        <v>85</v>
      </c>
      <c r="X141" s="20">
        <f t="shared" si="13"/>
        <v>44674</v>
      </c>
      <c r="Y141" s="20">
        <f t="shared" si="11"/>
        <v>44709</v>
      </c>
      <c r="Z141" s="55"/>
      <c r="AA141" s="55"/>
      <c r="AB141" s="33"/>
      <c r="AC141" s="33"/>
      <c r="AD141" s="47" t="s">
        <v>120</v>
      </c>
      <c r="AE141" s="17" t="s">
        <v>86</v>
      </c>
      <c r="AF141" s="25">
        <v>876</v>
      </c>
      <c r="AG141" s="20" t="s">
        <v>71</v>
      </c>
      <c r="AH141" s="25">
        <v>1</v>
      </c>
      <c r="AI141" s="26" t="s">
        <v>72</v>
      </c>
      <c r="AJ141" s="17" t="s">
        <v>73</v>
      </c>
      <c r="AK141" s="20">
        <f t="shared" si="12"/>
        <v>44729</v>
      </c>
      <c r="AL141" s="27">
        <v>44730</v>
      </c>
      <c r="AM141" s="50">
        <v>45094</v>
      </c>
      <c r="AN141" s="20">
        <f t="shared" si="9"/>
        <v>45109</v>
      </c>
      <c r="AO141" s="17" t="s">
        <v>87</v>
      </c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17" t="s">
        <v>620</v>
      </c>
      <c r="BB141" s="33"/>
      <c r="BC141" s="33"/>
      <c r="BD141" s="33"/>
      <c r="BE141" s="33"/>
    </row>
    <row r="142" spans="1:57" ht="75" customHeight="1">
      <c r="A142" s="17">
        <v>4</v>
      </c>
      <c r="B142" s="18">
        <v>220135</v>
      </c>
      <c r="C142" s="17" t="s">
        <v>57</v>
      </c>
      <c r="D142" s="17" t="s">
        <v>103</v>
      </c>
      <c r="E142" s="17" t="s">
        <v>104</v>
      </c>
      <c r="F142" s="33"/>
      <c r="G142" s="86" t="s">
        <v>121</v>
      </c>
      <c r="H142" s="18" t="s">
        <v>106</v>
      </c>
      <c r="I142" s="18" t="s">
        <v>107</v>
      </c>
      <c r="J142" s="17">
        <v>2</v>
      </c>
      <c r="K142" s="55"/>
      <c r="L142" s="17" t="s">
        <v>63</v>
      </c>
      <c r="M142" s="17" t="s">
        <v>83</v>
      </c>
      <c r="N142" s="17" t="s">
        <v>65</v>
      </c>
      <c r="O142" s="28">
        <f t="shared" si="10"/>
        <v>5227.5</v>
      </c>
      <c r="P142" s="28">
        <v>6273</v>
      </c>
      <c r="Q142" s="28">
        <v>6273</v>
      </c>
      <c r="R142" s="28"/>
      <c r="S142" s="28"/>
      <c r="T142" s="28"/>
      <c r="U142" s="17" t="s">
        <v>95</v>
      </c>
      <c r="V142" s="56" t="s">
        <v>57</v>
      </c>
      <c r="W142" s="17" t="s">
        <v>85</v>
      </c>
      <c r="X142" s="20">
        <f t="shared" si="13"/>
        <v>44718</v>
      </c>
      <c r="Y142" s="20">
        <f t="shared" si="11"/>
        <v>44753</v>
      </c>
      <c r="Z142" s="55"/>
      <c r="AA142" s="55"/>
      <c r="AB142" s="33"/>
      <c r="AC142" s="33"/>
      <c r="AD142" s="52" t="s">
        <v>121</v>
      </c>
      <c r="AE142" s="17" t="s">
        <v>86</v>
      </c>
      <c r="AF142" s="25">
        <v>876</v>
      </c>
      <c r="AG142" s="20" t="s">
        <v>71</v>
      </c>
      <c r="AH142" s="25">
        <v>1</v>
      </c>
      <c r="AI142" s="26" t="s">
        <v>72</v>
      </c>
      <c r="AJ142" s="17" t="s">
        <v>73</v>
      </c>
      <c r="AK142" s="20">
        <f t="shared" si="12"/>
        <v>44773</v>
      </c>
      <c r="AL142" s="27">
        <v>44774</v>
      </c>
      <c r="AM142" s="50">
        <v>45138</v>
      </c>
      <c r="AN142" s="20">
        <f t="shared" si="9"/>
        <v>45153</v>
      </c>
      <c r="AO142" s="17" t="s">
        <v>87</v>
      </c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17" t="s">
        <v>620</v>
      </c>
      <c r="BB142" s="33"/>
      <c r="BC142" s="33"/>
      <c r="BD142" s="33"/>
      <c r="BE142" s="33"/>
    </row>
    <row r="143" spans="1:57" ht="75" customHeight="1">
      <c r="A143" s="17">
        <v>4</v>
      </c>
      <c r="B143" s="18">
        <v>220136</v>
      </c>
      <c r="C143" s="17" t="s">
        <v>57</v>
      </c>
      <c r="D143" s="17" t="s">
        <v>103</v>
      </c>
      <c r="E143" s="17" t="s">
        <v>104</v>
      </c>
      <c r="F143" s="33"/>
      <c r="G143" s="86" t="s">
        <v>122</v>
      </c>
      <c r="H143" s="18" t="s">
        <v>106</v>
      </c>
      <c r="I143" s="18" t="s">
        <v>107</v>
      </c>
      <c r="J143" s="17">
        <v>2</v>
      </c>
      <c r="K143" s="55"/>
      <c r="L143" s="17" t="s">
        <v>63</v>
      </c>
      <c r="M143" s="17" t="s">
        <v>83</v>
      </c>
      <c r="N143" s="17" t="s">
        <v>65</v>
      </c>
      <c r="O143" s="28">
        <f t="shared" si="10"/>
        <v>2375</v>
      </c>
      <c r="P143" s="28">
        <v>2850</v>
      </c>
      <c r="Q143" s="28">
        <v>1512.08</v>
      </c>
      <c r="R143" s="28">
        <v>1337.92</v>
      </c>
      <c r="S143" s="28"/>
      <c r="T143" s="28"/>
      <c r="U143" s="17" t="s">
        <v>95</v>
      </c>
      <c r="V143" s="56" t="s">
        <v>57</v>
      </c>
      <c r="W143" s="17" t="s">
        <v>85</v>
      </c>
      <c r="X143" s="20">
        <f t="shared" si="13"/>
        <v>44673</v>
      </c>
      <c r="Y143" s="20">
        <f t="shared" si="11"/>
        <v>44708</v>
      </c>
      <c r="Z143" s="55"/>
      <c r="AA143" s="55"/>
      <c r="AB143" s="33"/>
      <c r="AC143" s="33"/>
      <c r="AD143" s="47" t="s">
        <v>122</v>
      </c>
      <c r="AE143" s="17" t="s">
        <v>86</v>
      </c>
      <c r="AF143" s="25">
        <v>876</v>
      </c>
      <c r="AG143" s="20" t="s">
        <v>71</v>
      </c>
      <c r="AH143" s="25">
        <v>1</v>
      </c>
      <c r="AI143" s="26" t="s">
        <v>72</v>
      </c>
      <c r="AJ143" s="17" t="s">
        <v>73</v>
      </c>
      <c r="AK143" s="20">
        <f t="shared" si="12"/>
        <v>44728</v>
      </c>
      <c r="AL143" s="20">
        <v>44729</v>
      </c>
      <c r="AM143" s="50">
        <v>45093</v>
      </c>
      <c r="AN143" s="20">
        <f t="shared" si="9"/>
        <v>45108</v>
      </c>
      <c r="AO143" s="17" t="s">
        <v>87</v>
      </c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17" t="s">
        <v>620</v>
      </c>
      <c r="BB143" s="33"/>
      <c r="BC143" s="33"/>
      <c r="BD143" s="33"/>
      <c r="BE143" s="33"/>
    </row>
    <row r="144" spans="1:57" ht="75" customHeight="1">
      <c r="A144" s="17">
        <v>4</v>
      </c>
      <c r="B144" s="18">
        <v>220137</v>
      </c>
      <c r="C144" s="17" t="s">
        <v>57</v>
      </c>
      <c r="D144" s="17" t="s">
        <v>103</v>
      </c>
      <c r="E144" s="17" t="s">
        <v>104</v>
      </c>
      <c r="F144" s="33"/>
      <c r="G144" s="86" t="s">
        <v>123</v>
      </c>
      <c r="H144" s="18" t="s">
        <v>106</v>
      </c>
      <c r="I144" s="18" t="s">
        <v>107</v>
      </c>
      <c r="J144" s="17">
        <v>2</v>
      </c>
      <c r="K144" s="55"/>
      <c r="L144" s="17" t="s">
        <v>63</v>
      </c>
      <c r="M144" s="17" t="s">
        <v>83</v>
      </c>
      <c r="N144" s="17" t="s">
        <v>65</v>
      </c>
      <c r="O144" s="28">
        <f t="shared" si="10"/>
        <v>10000</v>
      </c>
      <c r="P144" s="28">
        <v>12000</v>
      </c>
      <c r="Q144" s="28">
        <v>6000</v>
      </c>
      <c r="R144" s="28">
        <v>6000</v>
      </c>
      <c r="S144" s="28"/>
      <c r="T144" s="28"/>
      <c r="U144" s="17" t="s">
        <v>95</v>
      </c>
      <c r="V144" s="56" t="s">
        <v>57</v>
      </c>
      <c r="W144" s="17" t="s">
        <v>85</v>
      </c>
      <c r="X144" s="20">
        <f t="shared" si="13"/>
        <v>44687</v>
      </c>
      <c r="Y144" s="20">
        <f t="shared" si="11"/>
        <v>44722</v>
      </c>
      <c r="Z144" s="55"/>
      <c r="AA144" s="55"/>
      <c r="AB144" s="33"/>
      <c r="AC144" s="33"/>
      <c r="AD144" s="47" t="s">
        <v>123</v>
      </c>
      <c r="AE144" s="17" t="s">
        <v>86</v>
      </c>
      <c r="AF144" s="25">
        <v>876</v>
      </c>
      <c r="AG144" s="20" t="s">
        <v>71</v>
      </c>
      <c r="AH144" s="25">
        <v>1</v>
      </c>
      <c r="AI144" s="26" t="s">
        <v>72</v>
      </c>
      <c r="AJ144" s="17" t="s">
        <v>73</v>
      </c>
      <c r="AK144" s="20">
        <f t="shared" si="12"/>
        <v>44742</v>
      </c>
      <c r="AL144" s="27">
        <v>44743</v>
      </c>
      <c r="AM144" s="50">
        <v>45107</v>
      </c>
      <c r="AN144" s="20">
        <f t="shared" si="9"/>
        <v>45122</v>
      </c>
      <c r="AO144" s="17" t="s">
        <v>87</v>
      </c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17" t="s">
        <v>620</v>
      </c>
      <c r="BB144" s="33"/>
      <c r="BC144" s="33"/>
      <c r="BD144" s="33"/>
      <c r="BE144" s="33"/>
    </row>
    <row r="145" spans="1:57" ht="75" customHeight="1">
      <c r="A145" s="17">
        <v>4</v>
      </c>
      <c r="B145" s="18">
        <v>220138</v>
      </c>
      <c r="C145" s="17" t="s">
        <v>57</v>
      </c>
      <c r="D145" s="17" t="s">
        <v>103</v>
      </c>
      <c r="E145" s="17" t="s">
        <v>104</v>
      </c>
      <c r="F145" s="33"/>
      <c r="G145" s="86" t="s">
        <v>124</v>
      </c>
      <c r="H145" s="18" t="s">
        <v>106</v>
      </c>
      <c r="I145" s="18" t="s">
        <v>107</v>
      </c>
      <c r="J145" s="17">
        <v>2</v>
      </c>
      <c r="K145" s="55"/>
      <c r="L145" s="17" t="s">
        <v>63</v>
      </c>
      <c r="M145" s="17" t="s">
        <v>83</v>
      </c>
      <c r="N145" s="17" t="s">
        <v>65</v>
      </c>
      <c r="O145" s="28">
        <f t="shared" si="10"/>
        <v>88388.570216666674</v>
      </c>
      <c r="P145" s="28">
        <v>106066.28426</v>
      </c>
      <c r="Q145" s="28">
        <v>35355.42</v>
      </c>
      <c r="R145" s="28">
        <v>35355.42</v>
      </c>
      <c r="S145" s="28">
        <v>35355.440000000002</v>
      </c>
      <c r="T145" s="28"/>
      <c r="U145" s="17" t="s">
        <v>95</v>
      </c>
      <c r="V145" s="56" t="s">
        <v>109</v>
      </c>
      <c r="W145" s="17" t="s">
        <v>85</v>
      </c>
      <c r="X145" s="20">
        <f t="shared" si="13"/>
        <v>44779</v>
      </c>
      <c r="Y145" s="20">
        <f t="shared" si="11"/>
        <v>44814</v>
      </c>
      <c r="Z145" s="55"/>
      <c r="AA145" s="55"/>
      <c r="AB145" s="33"/>
      <c r="AC145" s="33"/>
      <c r="AD145" s="52" t="s">
        <v>124</v>
      </c>
      <c r="AE145" s="17" t="s">
        <v>86</v>
      </c>
      <c r="AF145" s="25">
        <v>876</v>
      </c>
      <c r="AG145" s="20" t="s">
        <v>71</v>
      </c>
      <c r="AH145" s="25">
        <v>1</v>
      </c>
      <c r="AI145" s="26" t="s">
        <v>72</v>
      </c>
      <c r="AJ145" s="17" t="s">
        <v>73</v>
      </c>
      <c r="AK145" s="20">
        <f t="shared" si="12"/>
        <v>44834</v>
      </c>
      <c r="AL145" s="27">
        <v>44835</v>
      </c>
      <c r="AM145" s="50">
        <v>45930</v>
      </c>
      <c r="AN145" s="20">
        <f t="shared" si="9"/>
        <v>45945</v>
      </c>
      <c r="AO145" s="17" t="s">
        <v>111</v>
      </c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17" t="s">
        <v>620</v>
      </c>
      <c r="BB145" s="33"/>
      <c r="BC145" s="33"/>
      <c r="BD145" s="33"/>
      <c r="BE145" s="33"/>
    </row>
    <row r="146" spans="1:57" ht="75" customHeight="1">
      <c r="A146" s="17">
        <v>4</v>
      </c>
      <c r="B146" s="18">
        <v>220139</v>
      </c>
      <c r="C146" s="17" t="s">
        <v>57</v>
      </c>
      <c r="D146" s="17" t="s">
        <v>103</v>
      </c>
      <c r="E146" s="17" t="s">
        <v>104</v>
      </c>
      <c r="F146" s="33"/>
      <c r="G146" s="86" t="s">
        <v>125</v>
      </c>
      <c r="H146" s="18" t="s">
        <v>106</v>
      </c>
      <c r="I146" s="18" t="s">
        <v>107</v>
      </c>
      <c r="J146" s="17">
        <v>2</v>
      </c>
      <c r="K146" s="55"/>
      <c r="L146" s="17" t="s">
        <v>63</v>
      </c>
      <c r="M146" s="17" t="s">
        <v>83</v>
      </c>
      <c r="N146" s="17" t="s">
        <v>65</v>
      </c>
      <c r="O146" s="28">
        <f t="shared" si="10"/>
        <v>8000</v>
      </c>
      <c r="P146" s="28">
        <v>9600</v>
      </c>
      <c r="Q146" s="28">
        <v>4800</v>
      </c>
      <c r="R146" s="28">
        <v>4800</v>
      </c>
      <c r="S146" s="28"/>
      <c r="T146" s="28"/>
      <c r="U146" s="17" t="s">
        <v>95</v>
      </c>
      <c r="V146" s="56" t="s">
        <v>57</v>
      </c>
      <c r="W146" s="17" t="s">
        <v>85</v>
      </c>
      <c r="X146" s="20">
        <f t="shared" si="13"/>
        <v>44749</v>
      </c>
      <c r="Y146" s="20">
        <f t="shared" si="11"/>
        <v>44784</v>
      </c>
      <c r="Z146" s="55"/>
      <c r="AA146" s="55"/>
      <c r="AB146" s="33"/>
      <c r="AC146" s="33"/>
      <c r="AD146" s="52" t="s">
        <v>125</v>
      </c>
      <c r="AE146" s="17" t="s">
        <v>86</v>
      </c>
      <c r="AF146" s="25">
        <v>876</v>
      </c>
      <c r="AG146" s="20" t="s">
        <v>71</v>
      </c>
      <c r="AH146" s="25">
        <v>1</v>
      </c>
      <c r="AI146" s="26" t="s">
        <v>72</v>
      </c>
      <c r="AJ146" s="17" t="s">
        <v>73</v>
      </c>
      <c r="AK146" s="20">
        <f t="shared" si="12"/>
        <v>44804</v>
      </c>
      <c r="AL146" s="27">
        <v>44805</v>
      </c>
      <c r="AM146" s="50">
        <v>45170</v>
      </c>
      <c r="AN146" s="20">
        <f t="shared" si="9"/>
        <v>45185</v>
      </c>
      <c r="AO146" s="17" t="s">
        <v>87</v>
      </c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17" t="s">
        <v>620</v>
      </c>
      <c r="BB146" s="33"/>
      <c r="BC146" s="33"/>
      <c r="BD146" s="33"/>
      <c r="BE146" s="33"/>
    </row>
    <row r="147" spans="1:57" ht="75" customHeight="1">
      <c r="A147" s="17">
        <v>4</v>
      </c>
      <c r="B147" s="18">
        <v>220140</v>
      </c>
      <c r="C147" s="17" t="s">
        <v>57</v>
      </c>
      <c r="D147" s="17" t="s">
        <v>103</v>
      </c>
      <c r="E147" s="17" t="s">
        <v>104</v>
      </c>
      <c r="F147" s="33"/>
      <c r="G147" s="86" t="s">
        <v>126</v>
      </c>
      <c r="H147" s="18" t="s">
        <v>106</v>
      </c>
      <c r="I147" s="18" t="s">
        <v>107</v>
      </c>
      <c r="J147" s="17">
        <v>2</v>
      </c>
      <c r="K147" s="55"/>
      <c r="L147" s="17" t="s">
        <v>63</v>
      </c>
      <c r="M147" s="17" t="s">
        <v>83</v>
      </c>
      <c r="N147" s="17" t="s">
        <v>65</v>
      </c>
      <c r="O147" s="28">
        <f t="shared" si="10"/>
        <v>7666.666666666667</v>
      </c>
      <c r="P147" s="28">
        <v>9200</v>
      </c>
      <c r="Q147" s="28">
        <v>9200</v>
      </c>
      <c r="R147" s="28"/>
      <c r="S147" s="28"/>
      <c r="T147" s="28"/>
      <c r="U147" s="17" t="s">
        <v>95</v>
      </c>
      <c r="V147" s="56" t="s">
        <v>57</v>
      </c>
      <c r="W147" s="17" t="s">
        <v>85</v>
      </c>
      <c r="X147" s="20">
        <v>44572</v>
      </c>
      <c r="Y147" s="20">
        <f t="shared" si="11"/>
        <v>44600</v>
      </c>
      <c r="Z147" s="55"/>
      <c r="AA147" s="55"/>
      <c r="AB147" s="33"/>
      <c r="AC147" s="33"/>
      <c r="AD147" s="52" t="s">
        <v>126</v>
      </c>
      <c r="AE147" s="17" t="s">
        <v>86</v>
      </c>
      <c r="AF147" s="25">
        <v>876</v>
      </c>
      <c r="AG147" s="20" t="s">
        <v>71</v>
      </c>
      <c r="AH147" s="25">
        <v>1</v>
      </c>
      <c r="AI147" s="26" t="s">
        <v>72</v>
      </c>
      <c r="AJ147" s="17" t="s">
        <v>73</v>
      </c>
      <c r="AK147" s="20">
        <f t="shared" si="12"/>
        <v>44620</v>
      </c>
      <c r="AL147" s="27">
        <v>44621</v>
      </c>
      <c r="AM147" s="50">
        <v>44926</v>
      </c>
      <c r="AN147" s="20">
        <f t="shared" si="9"/>
        <v>44941</v>
      </c>
      <c r="AO147" s="55">
        <v>2022</v>
      </c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17" t="s">
        <v>620</v>
      </c>
      <c r="BB147" s="33"/>
      <c r="BC147" s="33"/>
      <c r="BD147" s="33"/>
      <c r="BE147" s="33"/>
    </row>
    <row r="148" spans="1:57" ht="75" customHeight="1">
      <c r="A148" s="17">
        <v>4</v>
      </c>
      <c r="B148" s="18">
        <v>220141</v>
      </c>
      <c r="C148" s="17" t="s">
        <v>57</v>
      </c>
      <c r="D148" s="17" t="s">
        <v>103</v>
      </c>
      <c r="E148" s="17" t="s">
        <v>104</v>
      </c>
      <c r="F148" s="33"/>
      <c r="G148" s="86" t="s">
        <v>127</v>
      </c>
      <c r="H148" s="18" t="s">
        <v>106</v>
      </c>
      <c r="I148" s="18" t="s">
        <v>107</v>
      </c>
      <c r="J148" s="17">
        <v>2</v>
      </c>
      <c r="K148" s="55"/>
      <c r="L148" s="17" t="s">
        <v>63</v>
      </c>
      <c r="M148" s="17" t="s">
        <v>83</v>
      </c>
      <c r="N148" s="17" t="s">
        <v>65</v>
      </c>
      <c r="O148" s="28">
        <f t="shared" si="10"/>
        <v>7000</v>
      </c>
      <c r="P148" s="28">
        <v>8400</v>
      </c>
      <c r="Q148" s="28">
        <v>8400</v>
      </c>
      <c r="R148" s="28"/>
      <c r="S148" s="28"/>
      <c r="T148" s="28"/>
      <c r="U148" s="17" t="s">
        <v>95</v>
      </c>
      <c r="V148" s="56" t="s">
        <v>57</v>
      </c>
      <c r="W148" s="17" t="s">
        <v>85</v>
      </c>
      <c r="X148" s="20">
        <v>44572</v>
      </c>
      <c r="Y148" s="20">
        <f t="shared" si="11"/>
        <v>44600</v>
      </c>
      <c r="Z148" s="55"/>
      <c r="AA148" s="55"/>
      <c r="AB148" s="33"/>
      <c r="AC148" s="33"/>
      <c r="AD148" s="52" t="s">
        <v>127</v>
      </c>
      <c r="AE148" s="17" t="s">
        <v>86</v>
      </c>
      <c r="AF148" s="25">
        <v>876</v>
      </c>
      <c r="AG148" s="20" t="s">
        <v>71</v>
      </c>
      <c r="AH148" s="25">
        <v>1</v>
      </c>
      <c r="AI148" s="26" t="s">
        <v>72</v>
      </c>
      <c r="AJ148" s="17" t="s">
        <v>73</v>
      </c>
      <c r="AK148" s="20">
        <f t="shared" si="12"/>
        <v>44620</v>
      </c>
      <c r="AL148" s="27">
        <v>44621</v>
      </c>
      <c r="AM148" s="50">
        <v>44926</v>
      </c>
      <c r="AN148" s="20">
        <f t="shared" si="9"/>
        <v>44941</v>
      </c>
      <c r="AO148" s="55">
        <v>2022</v>
      </c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17" t="s">
        <v>620</v>
      </c>
      <c r="BB148" s="33"/>
      <c r="BC148" s="33"/>
      <c r="BD148" s="33"/>
      <c r="BE148" s="33"/>
    </row>
    <row r="149" spans="1:57" ht="75" customHeight="1">
      <c r="A149" s="17">
        <v>4</v>
      </c>
      <c r="B149" s="18">
        <v>220142</v>
      </c>
      <c r="C149" s="17" t="s">
        <v>57</v>
      </c>
      <c r="D149" s="17" t="s">
        <v>103</v>
      </c>
      <c r="E149" s="17" t="s">
        <v>104</v>
      </c>
      <c r="F149" s="33"/>
      <c r="G149" s="86" t="s">
        <v>128</v>
      </c>
      <c r="H149" s="18" t="s">
        <v>106</v>
      </c>
      <c r="I149" s="80" t="s">
        <v>107</v>
      </c>
      <c r="J149" s="17">
        <v>2</v>
      </c>
      <c r="K149" s="55"/>
      <c r="L149" s="17" t="s">
        <v>63</v>
      </c>
      <c r="M149" s="17" t="s">
        <v>83</v>
      </c>
      <c r="N149" s="17" t="s">
        <v>65</v>
      </c>
      <c r="O149" s="28">
        <f t="shared" si="10"/>
        <v>4000</v>
      </c>
      <c r="P149" s="28">
        <v>4800</v>
      </c>
      <c r="Q149" s="28">
        <v>4800</v>
      </c>
      <c r="R149" s="28"/>
      <c r="S149" s="28"/>
      <c r="T149" s="28"/>
      <c r="U149" s="17" t="s">
        <v>95</v>
      </c>
      <c r="V149" s="56" t="s">
        <v>57</v>
      </c>
      <c r="W149" s="17" t="s">
        <v>85</v>
      </c>
      <c r="X149" s="20">
        <v>44572</v>
      </c>
      <c r="Y149" s="20">
        <f t="shared" si="11"/>
        <v>44600</v>
      </c>
      <c r="Z149" s="55"/>
      <c r="AA149" s="55"/>
      <c r="AB149" s="33"/>
      <c r="AC149" s="33"/>
      <c r="AD149" s="54" t="s">
        <v>128</v>
      </c>
      <c r="AE149" s="17" t="s">
        <v>86</v>
      </c>
      <c r="AF149" s="25">
        <v>876</v>
      </c>
      <c r="AG149" s="20" t="s">
        <v>71</v>
      </c>
      <c r="AH149" s="25">
        <v>1</v>
      </c>
      <c r="AI149" s="26" t="s">
        <v>72</v>
      </c>
      <c r="AJ149" s="17" t="s">
        <v>73</v>
      </c>
      <c r="AK149" s="20">
        <f t="shared" si="12"/>
        <v>44620</v>
      </c>
      <c r="AL149" s="27">
        <v>44621</v>
      </c>
      <c r="AM149" s="50">
        <v>44926</v>
      </c>
      <c r="AN149" s="20">
        <f t="shared" si="9"/>
        <v>44941</v>
      </c>
      <c r="AO149" s="55">
        <v>2022</v>
      </c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17" t="s">
        <v>620</v>
      </c>
      <c r="BB149" s="33"/>
      <c r="BC149" s="33"/>
      <c r="BD149" s="33"/>
      <c r="BE149" s="33"/>
    </row>
    <row r="150" spans="1:57" ht="75" customHeight="1">
      <c r="A150" s="17">
        <v>4</v>
      </c>
      <c r="B150" s="18">
        <v>220143</v>
      </c>
      <c r="C150" s="17" t="s">
        <v>57</v>
      </c>
      <c r="D150" s="17" t="s">
        <v>103</v>
      </c>
      <c r="E150" s="17" t="s">
        <v>104</v>
      </c>
      <c r="F150" s="33"/>
      <c r="G150" s="86" t="s">
        <v>129</v>
      </c>
      <c r="H150" s="18" t="s">
        <v>106</v>
      </c>
      <c r="I150" s="18" t="s">
        <v>107</v>
      </c>
      <c r="J150" s="17">
        <v>2</v>
      </c>
      <c r="K150" s="55"/>
      <c r="L150" s="17" t="s">
        <v>63</v>
      </c>
      <c r="M150" s="17" t="s">
        <v>83</v>
      </c>
      <c r="N150" s="17" t="s">
        <v>65</v>
      </c>
      <c r="O150" s="28">
        <f t="shared" si="10"/>
        <v>15000</v>
      </c>
      <c r="P150" s="28">
        <v>18000</v>
      </c>
      <c r="Q150" s="28">
        <v>18000</v>
      </c>
      <c r="R150" s="28"/>
      <c r="S150" s="28"/>
      <c r="T150" s="28"/>
      <c r="U150" s="17" t="s">
        <v>95</v>
      </c>
      <c r="V150" s="56" t="s">
        <v>57</v>
      </c>
      <c r="W150" s="17" t="s">
        <v>85</v>
      </c>
      <c r="X150" s="20">
        <v>44572</v>
      </c>
      <c r="Y150" s="20">
        <f t="shared" si="11"/>
        <v>44600</v>
      </c>
      <c r="Z150" s="55"/>
      <c r="AA150" s="55"/>
      <c r="AB150" s="33"/>
      <c r="AC150" s="33"/>
      <c r="AD150" s="52" t="s">
        <v>129</v>
      </c>
      <c r="AE150" s="17" t="s">
        <v>86</v>
      </c>
      <c r="AF150" s="25">
        <v>876</v>
      </c>
      <c r="AG150" s="20" t="s">
        <v>71</v>
      </c>
      <c r="AH150" s="25">
        <v>1</v>
      </c>
      <c r="AI150" s="26" t="s">
        <v>72</v>
      </c>
      <c r="AJ150" s="17" t="s">
        <v>73</v>
      </c>
      <c r="AK150" s="20">
        <f t="shared" si="12"/>
        <v>44620</v>
      </c>
      <c r="AL150" s="27">
        <v>44621</v>
      </c>
      <c r="AM150" s="50">
        <v>44927</v>
      </c>
      <c r="AN150" s="20">
        <f t="shared" si="9"/>
        <v>44942</v>
      </c>
      <c r="AO150" s="17" t="s">
        <v>87</v>
      </c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17" t="s">
        <v>620</v>
      </c>
      <c r="BB150" s="33"/>
      <c r="BC150" s="33"/>
      <c r="BD150" s="33"/>
      <c r="BE150" s="33"/>
    </row>
    <row r="151" spans="1:57" ht="75" customHeight="1">
      <c r="A151" s="17">
        <v>4</v>
      </c>
      <c r="B151" s="18">
        <v>220144</v>
      </c>
      <c r="C151" s="60" t="s">
        <v>57</v>
      </c>
      <c r="D151" s="60" t="s">
        <v>103</v>
      </c>
      <c r="E151" s="60" t="s">
        <v>104</v>
      </c>
      <c r="F151" s="95"/>
      <c r="G151" s="87" t="s">
        <v>130</v>
      </c>
      <c r="H151" s="79" t="s">
        <v>106</v>
      </c>
      <c r="I151" s="79" t="s">
        <v>107</v>
      </c>
      <c r="J151" s="60">
        <v>2</v>
      </c>
      <c r="K151" s="94"/>
      <c r="L151" s="60" t="s">
        <v>63</v>
      </c>
      <c r="M151" s="60" t="s">
        <v>83</v>
      </c>
      <c r="N151" s="17" t="s">
        <v>65</v>
      </c>
      <c r="O151" s="28">
        <f t="shared" si="10"/>
        <v>3000</v>
      </c>
      <c r="P151" s="28">
        <v>3600</v>
      </c>
      <c r="Q151" s="28">
        <v>3600</v>
      </c>
      <c r="R151" s="28"/>
      <c r="S151" s="28"/>
      <c r="T151" s="28"/>
      <c r="U151" s="17" t="s">
        <v>95</v>
      </c>
      <c r="V151" s="96" t="s">
        <v>57</v>
      </c>
      <c r="W151" s="60" t="s">
        <v>85</v>
      </c>
      <c r="X151" s="20">
        <v>44572</v>
      </c>
      <c r="Y151" s="61">
        <f t="shared" si="11"/>
        <v>44600</v>
      </c>
      <c r="Z151" s="94"/>
      <c r="AA151" s="94"/>
      <c r="AB151" s="95"/>
      <c r="AC151" s="95"/>
      <c r="AD151" s="78" t="s">
        <v>130</v>
      </c>
      <c r="AE151" s="60" t="s">
        <v>86</v>
      </c>
      <c r="AF151" s="82">
        <v>876</v>
      </c>
      <c r="AG151" s="61" t="s">
        <v>71</v>
      </c>
      <c r="AH151" s="82">
        <v>1</v>
      </c>
      <c r="AI151" s="83" t="s">
        <v>72</v>
      </c>
      <c r="AJ151" s="60" t="s">
        <v>73</v>
      </c>
      <c r="AK151" s="61">
        <f t="shared" si="12"/>
        <v>44620</v>
      </c>
      <c r="AL151" s="84">
        <v>44621</v>
      </c>
      <c r="AM151" s="97">
        <v>44926</v>
      </c>
      <c r="AN151" s="61">
        <f t="shared" si="9"/>
        <v>44941</v>
      </c>
      <c r="AO151" s="94">
        <v>2022</v>
      </c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17" t="s">
        <v>620</v>
      </c>
      <c r="BB151" s="95"/>
      <c r="BC151" s="95"/>
      <c r="BD151" s="95"/>
      <c r="BE151" s="95"/>
    </row>
    <row r="152" spans="1:57" ht="75" customHeight="1">
      <c r="A152" s="17">
        <v>4</v>
      </c>
      <c r="B152" s="18">
        <v>220145</v>
      </c>
      <c r="C152" s="17" t="s">
        <v>57</v>
      </c>
      <c r="D152" s="17" t="s">
        <v>103</v>
      </c>
      <c r="E152" s="17" t="s">
        <v>104</v>
      </c>
      <c r="F152" s="33"/>
      <c r="G152" s="86" t="s">
        <v>131</v>
      </c>
      <c r="H152" s="18" t="s">
        <v>106</v>
      </c>
      <c r="I152" s="18" t="s">
        <v>107</v>
      </c>
      <c r="J152" s="17">
        <v>2</v>
      </c>
      <c r="K152" s="55"/>
      <c r="L152" s="17" t="s">
        <v>63</v>
      </c>
      <c r="M152" s="17" t="s">
        <v>83</v>
      </c>
      <c r="N152" s="17" t="s">
        <v>65</v>
      </c>
      <c r="O152" s="28">
        <f t="shared" si="10"/>
        <v>4000</v>
      </c>
      <c r="P152" s="28">
        <v>4800</v>
      </c>
      <c r="Q152" s="28">
        <v>4800</v>
      </c>
      <c r="R152" s="28"/>
      <c r="S152" s="28"/>
      <c r="T152" s="28"/>
      <c r="U152" s="17" t="s">
        <v>95</v>
      </c>
      <c r="V152" s="56" t="s">
        <v>57</v>
      </c>
      <c r="W152" s="17" t="s">
        <v>85</v>
      </c>
      <c r="X152" s="20">
        <v>44572</v>
      </c>
      <c r="Y152" s="20">
        <f t="shared" si="11"/>
        <v>44600</v>
      </c>
      <c r="Z152" s="55"/>
      <c r="AA152" s="55"/>
      <c r="AB152" s="33"/>
      <c r="AC152" s="33"/>
      <c r="AD152" s="52" t="s">
        <v>131</v>
      </c>
      <c r="AE152" s="17" t="s">
        <v>86</v>
      </c>
      <c r="AF152" s="25">
        <v>876</v>
      </c>
      <c r="AG152" s="20" t="s">
        <v>71</v>
      </c>
      <c r="AH152" s="25">
        <v>1</v>
      </c>
      <c r="AI152" s="26" t="s">
        <v>72</v>
      </c>
      <c r="AJ152" s="17" t="s">
        <v>73</v>
      </c>
      <c r="AK152" s="20">
        <f t="shared" si="12"/>
        <v>44620</v>
      </c>
      <c r="AL152" s="27">
        <v>44621</v>
      </c>
      <c r="AM152" s="50">
        <v>44743</v>
      </c>
      <c r="AN152" s="20">
        <f t="shared" si="9"/>
        <v>44758</v>
      </c>
      <c r="AO152" s="55">
        <v>2022</v>
      </c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17" t="s">
        <v>620</v>
      </c>
      <c r="BB152" s="33"/>
      <c r="BC152" s="33"/>
      <c r="BD152" s="33"/>
      <c r="BE152" s="33"/>
    </row>
    <row r="153" spans="1:57" ht="75" customHeight="1">
      <c r="A153" s="17">
        <v>4</v>
      </c>
      <c r="B153" s="18">
        <v>220146</v>
      </c>
      <c r="C153" s="17" t="s">
        <v>57</v>
      </c>
      <c r="D153" s="17" t="s">
        <v>103</v>
      </c>
      <c r="E153" s="17" t="s">
        <v>104</v>
      </c>
      <c r="F153" s="33"/>
      <c r="G153" s="86" t="s">
        <v>132</v>
      </c>
      <c r="H153" s="18" t="s">
        <v>106</v>
      </c>
      <c r="I153" s="18" t="s">
        <v>107</v>
      </c>
      <c r="J153" s="17">
        <v>2</v>
      </c>
      <c r="K153" s="55"/>
      <c r="L153" s="17" t="s">
        <v>63</v>
      </c>
      <c r="M153" s="17" t="s">
        <v>83</v>
      </c>
      <c r="N153" s="17" t="s">
        <v>65</v>
      </c>
      <c r="O153" s="28">
        <f t="shared" si="10"/>
        <v>3000</v>
      </c>
      <c r="P153" s="28">
        <v>3600</v>
      </c>
      <c r="Q153" s="28">
        <v>3600</v>
      </c>
      <c r="R153" s="28"/>
      <c r="S153" s="28"/>
      <c r="T153" s="28"/>
      <c r="U153" s="17" t="s">
        <v>95</v>
      </c>
      <c r="V153" s="56" t="s">
        <v>57</v>
      </c>
      <c r="W153" s="17" t="s">
        <v>85</v>
      </c>
      <c r="X153" s="20">
        <f t="shared" si="13"/>
        <v>44626</v>
      </c>
      <c r="Y153" s="20">
        <f t="shared" si="11"/>
        <v>44661</v>
      </c>
      <c r="Z153" s="55"/>
      <c r="AA153" s="55"/>
      <c r="AB153" s="33"/>
      <c r="AC153" s="33"/>
      <c r="AD153" s="52" t="s">
        <v>132</v>
      </c>
      <c r="AE153" s="17" t="s">
        <v>86</v>
      </c>
      <c r="AF153" s="25">
        <v>876</v>
      </c>
      <c r="AG153" s="20" t="s">
        <v>71</v>
      </c>
      <c r="AH153" s="25">
        <v>1</v>
      </c>
      <c r="AI153" s="26" t="s">
        <v>72</v>
      </c>
      <c r="AJ153" s="17" t="s">
        <v>73</v>
      </c>
      <c r="AK153" s="20">
        <f t="shared" si="12"/>
        <v>44681</v>
      </c>
      <c r="AL153" s="27">
        <v>44682</v>
      </c>
      <c r="AM153" s="50">
        <v>44926</v>
      </c>
      <c r="AN153" s="20">
        <f t="shared" si="9"/>
        <v>44941</v>
      </c>
      <c r="AO153" s="55">
        <v>2022</v>
      </c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17" t="s">
        <v>620</v>
      </c>
      <c r="BB153" s="33"/>
      <c r="BC153" s="33"/>
      <c r="BD153" s="33"/>
      <c r="BE153" s="33"/>
    </row>
    <row r="154" spans="1:57" ht="75" customHeight="1">
      <c r="A154" s="17">
        <v>4</v>
      </c>
      <c r="B154" s="18">
        <v>220147</v>
      </c>
      <c r="C154" s="17" t="s">
        <v>57</v>
      </c>
      <c r="D154" s="17" t="s">
        <v>103</v>
      </c>
      <c r="E154" s="17" t="s">
        <v>104</v>
      </c>
      <c r="F154" s="33"/>
      <c r="G154" s="86" t="s">
        <v>133</v>
      </c>
      <c r="H154" s="18" t="s">
        <v>106</v>
      </c>
      <c r="I154" s="18" t="s">
        <v>107</v>
      </c>
      <c r="J154" s="17">
        <v>2</v>
      </c>
      <c r="K154" s="55"/>
      <c r="L154" s="17" t="s">
        <v>134</v>
      </c>
      <c r="M154" s="17" t="s">
        <v>83</v>
      </c>
      <c r="N154" s="17" t="s">
        <v>65</v>
      </c>
      <c r="O154" s="28">
        <f t="shared" si="10"/>
        <v>27000</v>
      </c>
      <c r="P154" s="28">
        <v>32400</v>
      </c>
      <c r="Q154" s="28">
        <v>24300</v>
      </c>
      <c r="R154" s="28">
        <v>8100</v>
      </c>
      <c r="S154" s="28"/>
      <c r="T154" s="28"/>
      <c r="U154" s="17" t="s">
        <v>95</v>
      </c>
      <c r="V154" s="56" t="s">
        <v>57</v>
      </c>
      <c r="W154" s="17" t="s">
        <v>85</v>
      </c>
      <c r="X154" s="20">
        <f t="shared" si="13"/>
        <v>44573</v>
      </c>
      <c r="Y154" s="20">
        <f t="shared" si="11"/>
        <v>44608</v>
      </c>
      <c r="Z154" s="55"/>
      <c r="AA154" s="55"/>
      <c r="AB154" s="33"/>
      <c r="AC154" s="33"/>
      <c r="AD154" s="52" t="s">
        <v>133</v>
      </c>
      <c r="AE154" s="17" t="s">
        <v>86</v>
      </c>
      <c r="AF154" s="25">
        <v>876</v>
      </c>
      <c r="AG154" s="20" t="s">
        <v>71</v>
      </c>
      <c r="AH154" s="25">
        <v>1</v>
      </c>
      <c r="AI154" s="26" t="s">
        <v>72</v>
      </c>
      <c r="AJ154" s="17" t="s">
        <v>73</v>
      </c>
      <c r="AK154" s="20">
        <f t="shared" si="12"/>
        <v>44628</v>
      </c>
      <c r="AL154" s="27">
        <v>44629</v>
      </c>
      <c r="AM154" s="50">
        <v>44994</v>
      </c>
      <c r="AN154" s="20">
        <f t="shared" si="9"/>
        <v>45009</v>
      </c>
      <c r="AO154" s="17" t="s">
        <v>87</v>
      </c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17" t="s">
        <v>620</v>
      </c>
      <c r="BB154" s="33"/>
      <c r="BC154" s="33"/>
      <c r="BD154" s="33"/>
      <c r="BE154" s="33"/>
    </row>
    <row r="155" spans="1:57" ht="75" customHeight="1">
      <c r="A155" s="17">
        <v>4</v>
      </c>
      <c r="B155" s="18">
        <v>220148</v>
      </c>
      <c r="C155" s="17" t="s">
        <v>57</v>
      </c>
      <c r="D155" s="17" t="s">
        <v>103</v>
      </c>
      <c r="E155" s="17" t="s">
        <v>104</v>
      </c>
      <c r="F155" s="33"/>
      <c r="G155" s="86" t="s">
        <v>135</v>
      </c>
      <c r="H155" s="18" t="s">
        <v>106</v>
      </c>
      <c r="I155" s="18" t="s">
        <v>107</v>
      </c>
      <c r="J155" s="17">
        <v>2</v>
      </c>
      <c r="K155" s="55"/>
      <c r="L155" s="17" t="s">
        <v>63</v>
      </c>
      <c r="M155" s="17" t="s">
        <v>83</v>
      </c>
      <c r="N155" s="17" t="s">
        <v>65</v>
      </c>
      <c r="O155" s="28">
        <f t="shared" si="10"/>
        <v>30000</v>
      </c>
      <c r="P155" s="28">
        <v>36000</v>
      </c>
      <c r="Q155" s="28">
        <v>21600</v>
      </c>
      <c r="R155" s="28">
        <v>14400</v>
      </c>
      <c r="S155" s="28"/>
      <c r="T155" s="28"/>
      <c r="U155" s="17" t="s">
        <v>95</v>
      </c>
      <c r="V155" s="56" t="s">
        <v>57</v>
      </c>
      <c r="W155" s="17" t="s">
        <v>85</v>
      </c>
      <c r="X155" s="20">
        <f t="shared" si="13"/>
        <v>44573</v>
      </c>
      <c r="Y155" s="20">
        <f t="shared" si="11"/>
        <v>44608</v>
      </c>
      <c r="Z155" s="55"/>
      <c r="AA155" s="55"/>
      <c r="AB155" s="33"/>
      <c r="AC155" s="33"/>
      <c r="AD155" s="52" t="s">
        <v>135</v>
      </c>
      <c r="AE155" s="17" t="s">
        <v>86</v>
      </c>
      <c r="AF155" s="25">
        <v>876</v>
      </c>
      <c r="AG155" s="20" t="s">
        <v>71</v>
      </c>
      <c r="AH155" s="25">
        <v>1</v>
      </c>
      <c r="AI155" s="26" t="s">
        <v>72</v>
      </c>
      <c r="AJ155" s="17" t="s">
        <v>73</v>
      </c>
      <c r="AK155" s="20">
        <f t="shared" si="12"/>
        <v>44628</v>
      </c>
      <c r="AL155" s="27">
        <v>44629</v>
      </c>
      <c r="AM155" s="50">
        <v>45078</v>
      </c>
      <c r="AN155" s="20">
        <f t="shared" si="9"/>
        <v>45093</v>
      </c>
      <c r="AO155" s="17" t="s">
        <v>87</v>
      </c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17" t="s">
        <v>620</v>
      </c>
      <c r="BB155" s="33"/>
      <c r="BC155" s="33"/>
      <c r="BD155" s="33"/>
      <c r="BE155" s="33"/>
    </row>
    <row r="156" spans="1:57" ht="75" customHeight="1">
      <c r="A156" s="17">
        <v>4</v>
      </c>
      <c r="B156" s="18">
        <v>220149</v>
      </c>
      <c r="C156" s="17" t="s">
        <v>57</v>
      </c>
      <c r="D156" s="17" t="s">
        <v>103</v>
      </c>
      <c r="E156" s="17" t="s">
        <v>104</v>
      </c>
      <c r="F156" s="33"/>
      <c r="G156" s="86" t="s">
        <v>136</v>
      </c>
      <c r="H156" s="18" t="s">
        <v>106</v>
      </c>
      <c r="I156" s="18" t="s">
        <v>107</v>
      </c>
      <c r="J156" s="17">
        <v>2</v>
      </c>
      <c r="K156" s="55"/>
      <c r="L156" s="17" t="s">
        <v>63</v>
      </c>
      <c r="M156" s="17" t="s">
        <v>83</v>
      </c>
      <c r="N156" s="17" t="s">
        <v>65</v>
      </c>
      <c r="O156" s="28">
        <f t="shared" si="10"/>
        <v>5000</v>
      </c>
      <c r="P156" s="28">
        <v>6000</v>
      </c>
      <c r="Q156" s="28">
        <v>6000</v>
      </c>
      <c r="R156" s="28"/>
      <c r="S156" s="28"/>
      <c r="T156" s="28"/>
      <c r="U156" s="17" t="s">
        <v>95</v>
      </c>
      <c r="V156" s="56" t="s">
        <v>57</v>
      </c>
      <c r="W156" s="17" t="s">
        <v>85</v>
      </c>
      <c r="X156" s="51">
        <f t="shared" ref="X156:X157" si="14">Y156-70</f>
        <v>44744</v>
      </c>
      <c r="Y156" s="20">
        <f t="shared" si="11"/>
        <v>44814</v>
      </c>
      <c r="Z156" s="55"/>
      <c r="AA156" s="55"/>
      <c r="AB156" s="33"/>
      <c r="AC156" s="33"/>
      <c r="AD156" s="52" t="s">
        <v>136</v>
      </c>
      <c r="AE156" s="17" t="s">
        <v>86</v>
      </c>
      <c r="AF156" s="25">
        <v>876</v>
      </c>
      <c r="AG156" s="20" t="s">
        <v>71</v>
      </c>
      <c r="AH156" s="25">
        <v>1</v>
      </c>
      <c r="AI156" s="26" t="s">
        <v>72</v>
      </c>
      <c r="AJ156" s="17" t="s">
        <v>73</v>
      </c>
      <c r="AK156" s="20">
        <f t="shared" si="12"/>
        <v>44834</v>
      </c>
      <c r="AL156" s="20">
        <v>44835</v>
      </c>
      <c r="AM156" s="50">
        <v>44926</v>
      </c>
      <c r="AN156" s="20">
        <f t="shared" si="9"/>
        <v>44941</v>
      </c>
      <c r="AO156" s="55">
        <v>2022</v>
      </c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17" t="s">
        <v>620</v>
      </c>
      <c r="BB156" s="33"/>
      <c r="BC156" s="33"/>
      <c r="BD156" s="33"/>
      <c r="BE156" s="33"/>
    </row>
    <row r="157" spans="1:57" ht="75" customHeight="1">
      <c r="A157" s="17">
        <v>4</v>
      </c>
      <c r="B157" s="18">
        <v>220150</v>
      </c>
      <c r="C157" s="17" t="s">
        <v>57</v>
      </c>
      <c r="D157" s="17" t="s">
        <v>103</v>
      </c>
      <c r="E157" s="17" t="s">
        <v>104</v>
      </c>
      <c r="F157" s="33"/>
      <c r="G157" s="86" t="s">
        <v>137</v>
      </c>
      <c r="H157" s="18" t="s">
        <v>106</v>
      </c>
      <c r="I157" s="18" t="s">
        <v>107</v>
      </c>
      <c r="J157" s="17">
        <v>2</v>
      </c>
      <c r="K157" s="55"/>
      <c r="L157" s="17" t="s">
        <v>63</v>
      </c>
      <c r="M157" s="17" t="s">
        <v>83</v>
      </c>
      <c r="N157" s="17" t="s">
        <v>65</v>
      </c>
      <c r="O157" s="28">
        <f t="shared" si="10"/>
        <v>4166.666666666667</v>
      </c>
      <c r="P157" s="28">
        <v>5000</v>
      </c>
      <c r="Q157" s="28">
        <v>5000</v>
      </c>
      <c r="R157" s="28"/>
      <c r="S157" s="28"/>
      <c r="T157" s="28"/>
      <c r="U157" s="17" t="s">
        <v>95</v>
      </c>
      <c r="V157" s="56" t="s">
        <v>57</v>
      </c>
      <c r="W157" s="17" t="s">
        <v>85</v>
      </c>
      <c r="X157" s="51">
        <f t="shared" si="14"/>
        <v>44591</v>
      </c>
      <c r="Y157" s="20">
        <f t="shared" si="11"/>
        <v>44661</v>
      </c>
      <c r="Z157" s="55"/>
      <c r="AA157" s="55"/>
      <c r="AB157" s="33"/>
      <c r="AC157" s="33"/>
      <c r="AD157" s="52" t="s">
        <v>137</v>
      </c>
      <c r="AE157" s="17" t="s">
        <v>86</v>
      </c>
      <c r="AF157" s="25">
        <v>876</v>
      </c>
      <c r="AG157" s="20" t="s">
        <v>71</v>
      </c>
      <c r="AH157" s="25">
        <v>1</v>
      </c>
      <c r="AI157" s="26" t="s">
        <v>72</v>
      </c>
      <c r="AJ157" s="17" t="s">
        <v>73</v>
      </c>
      <c r="AK157" s="20">
        <f t="shared" si="12"/>
        <v>44681</v>
      </c>
      <c r="AL157" s="20">
        <v>44682</v>
      </c>
      <c r="AM157" s="50">
        <v>44866</v>
      </c>
      <c r="AN157" s="20">
        <f t="shared" si="9"/>
        <v>44881</v>
      </c>
      <c r="AO157" s="55" t="s">
        <v>87</v>
      </c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17" t="s">
        <v>620</v>
      </c>
      <c r="BB157" s="33"/>
      <c r="BC157" s="33"/>
      <c r="BD157" s="98"/>
      <c r="BE157" s="98"/>
    </row>
    <row r="158" spans="1:57" ht="75" customHeight="1">
      <c r="A158" s="17">
        <v>4</v>
      </c>
      <c r="B158" s="18">
        <v>220151</v>
      </c>
      <c r="C158" s="17" t="s">
        <v>57</v>
      </c>
      <c r="D158" s="17" t="s">
        <v>103</v>
      </c>
      <c r="E158" s="17" t="s">
        <v>104</v>
      </c>
      <c r="F158" s="33"/>
      <c r="G158" s="86" t="s">
        <v>138</v>
      </c>
      <c r="H158" s="18" t="s">
        <v>106</v>
      </c>
      <c r="I158" s="18" t="s">
        <v>107</v>
      </c>
      <c r="J158" s="17">
        <v>2</v>
      </c>
      <c r="K158" s="55"/>
      <c r="L158" s="17" t="s">
        <v>63</v>
      </c>
      <c r="M158" s="17" t="s">
        <v>83</v>
      </c>
      <c r="N158" s="17" t="s">
        <v>65</v>
      </c>
      <c r="O158" s="28">
        <f t="shared" si="10"/>
        <v>12000</v>
      </c>
      <c r="P158" s="28">
        <v>14400</v>
      </c>
      <c r="Q158" s="28">
        <v>4808.75</v>
      </c>
      <c r="R158" s="28">
        <v>9591.25</v>
      </c>
      <c r="S158" s="28"/>
      <c r="T158" s="28"/>
      <c r="U158" s="17" t="s">
        <v>95</v>
      </c>
      <c r="V158" s="56" t="s">
        <v>57</v>
      </c>
      <c r="W158" s="17" t="s">
        <v>85</v>
      </c>
      <c r="X158" s="27">
        <v>44652</v>
      </c>
      <c r="Y158" s="27">
        <v>44743</v>
      </c>
      <c r="Z158" s="55"/>
      <c r="AA158" s="55"/>
      <c r="AB158" s="33"/>
      <c r="AC158" s="33"/>
      <c r="AD158" s="52" t="s">
        <v>138</v>
      </c>
      <c r="AE158" s="17" t="s">
        <v>86</v>
      </c>
      <c r="AF158" s="25">
        <v>876</v>
      </c>
      <c r="AG158" s="20" t="s">
        <v>71</v>
      </c>
      <c r="AH158" s="25">
        <v>1</v>
      </c>
      <c r="AI158" s="26" t="s">
        <v>72</v>
      </c>
      <c r="AJ158" s="17" t="s">
        <v>73</v>
      </c>
      <c r="AK158" s="27">
        <f>Y158+20</f>
        <v>44763</v>
      </c>
      <c r="AL158" s="27">
        <v>44743</v>
      </c>
      <c r="AM158" s="50">
        <v>45291</v>
      </c>
      <c r="AN158" s="20">
        <f t="shared" si="9"/>
        <v>45306</v>
      </c>
      <c r="AO158" s="55" t="s">
        <v>87</v>
      </c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17" t="s">
        <v>620</v>
      </c>
      <c r="BB158" s="33"/>
      <c r="BC158" s="33"/>
      <c r="BD158" s="98"/>
      <c r="BE158" s="98"/>
    </row>
    <row r="159" spans="1:57" ht="75" customHeight="1">
      <c r="A159" s="17">
        <v>4</v>
      </c>
      <c r="B159" s="18">
        <v>220152</v>
      </c>
      <c r="C159" s="17" t="s">
        <v>57</v>
      </c>
      <c r="D159" s="17" t="s">
        <v>103</v>
      </c>
      <c r="E159" s="17" t="s">
        <v>104</v>
      </c>
      <c r="F159" s="33"/>
      <c r="G159" s="86" t="s">
        <v>139</v>
      </c>
      <c r="H159" s="18" t="s">
        <v>106</v>
      </c>
      <c r="I159" s="18" t="s">
        <v>107</v>
      </c>
      <c r="J159" s="17">
        <v>2</v>
      </c>
      <c r="K159" s="55"/>
      <c r="L159" s="17" t="s">
        <v>63</v>
      </c>
      <c r="M159" s="17" t="s">
        <v>83</v>
      </c>
      <c r="N159" s="17" t="s">
        <v>65</v>
      </c>
      <c r="O159" s="28">
        <f t="shared" si="10"/>
        <v>12400.006000000001</v>
      </c>
      <c r="P159" s="28">
        <v>14880.0072</v>
      </c>
      <c r="Q159" s="28">
        <v>14880.01</v>
      </c>
      <c r="R159" s="28"/>
      <c r="S159" s="28"/>
      <c r="T159" s="28"/>
      <c r="U159" s="17" t="s">
        <v>95</v>
      </c>
      <c r="V159" s="56" t="s">
        <v>57</v>
      </c>
      <c r="W159" s="17" t="s">
        <v>85</v>
      </c>
      <c r="X159" s="20">
        <v>44572</v>
      </c>
      <c r="Y159" s="20">
        <f t="shared" ref="Y159:Y165" si="15">AK159-20</f>
        <v>44631</v>
      </c>
      <c r="Z159" s="55"/>
      <c r="AA159" s="55"/>
      <c r="AB159" s="33"/>
      <c r="AC159" s="33"/>
      <c r="AD159" s="52" t="s">
        <v>139</v>
      </c>
      <c r="AE159" s="17" t="s">
        <v>86</v>
      </c>
      <c r="AF159" s="25">
        <v>876</v>
      </c>
      <c r="AG159" s="20" t="s">
        <v>71</v>
      </c>
      <c r="AH159" s="25">
        <v>1</v>
      </c>
      <c r="AI159" s="26" t="s">
        <v>72</v>
      </c>
      <c r="AJ159" s="17" t="s">
        <v>73</v>
      </c>
      <c r="AK159" s="20">
        <f t="shared" ref="AK159:AK165" si="16">AL159-1</f>
        <v>44651</v>
      </c>
      <c r="AL159" s="20">
        <v>44652</v>
      </c>
      <c r="AM159" s="27">
        <v>44895</v>
      </c>
      <c r="AN159" s="20">
        <f t="shared" si="9"/>
        <v>44910</v>
      </c>
      <c r="AO159" s="55">
        <v>2022</v>
      </c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17" t="s">
        <v>620</v>
      </c>
      <c r="BB159" s="33"/>
      <c r="BC159" s="33"/>
      <c r="BD159" s="33"/>
      <c r="BE159" s="33"/>
    </row>
    <row r="160" spans="1:57" ht="75" customHeight="1">
      <c r="A160" s="17">
        <v>4</v>
      </c>
      <c r="B160" s="18">
        <v>220153</v>
      </c>
      <c r="C160" s="17" t="s">
        <v>57</v>
      </c>
      <c r="D160" s="17" t="s">
        <v>103</v>
      </c>
      <c r="E160" s="17" t="s">
        <v>104</v>
      </c>
      <c r="F160" s="33"/>
      <c r="G160" s="86" t="s">
        <v>140</v>
      </c>
      <c r="H160" s="45" t="s">
        <v>141</v>
      </c>
      <c r="I160" s="45" t="s">
        <v>141</v>
      </c>
      <c r="J160" s="17">
        <v>2</v>
      </c>
      <c r="K160" s="55"/>
      <c r="L160" s="17" t="s">
        <v>63</v>
      </c>
      <c r="M160" s="56" t="s">
        <v>83</v>
      </c>
      <c r="N160" s="17" t="s">
        <v>65</v>
      </c>
      <c r="O160" s="28">
        <f t="shared" si="10"/>
        <v>13166.666666666668</v>
      </c>
      <c r="P160" s="28">
        <v>15800</v>
      </c>
      <c r="Q160" s="28">
        <v>15800</v>
      </c>
      <c r="R160" s="28"/>
      <c r="S160" s="28"/>
      <c r="T160" s="28"/>
      <c r="U160" s="17" t="s">
        <v>95</v>
      </c>
      <c r="V160" s="56" t="s">
        <v>57</v>
      </c>
      <c r="W160" s="17" t="s">
        <v>85</v>
      </c>
      <c r="X160" s="20">
        <v>44572</v>
      </c>
      <c r="Y160" s="20">
        <f t="shared" si="15"/>
        <v>44600</v>
      </c>
      <c r="Z160" s="55"/>
      <c r="AA160" s="55"/>
      <c r="AB160" s="33"/>
      <c r="AC160" s="33"/>
      <c r="AD160" s="52" t="s">
        <v>140</v>
      </c>
      <c r="AE160" s="17" t="s">
        <v>86</v>
      </c>
      <c r="AF160" s="25">
        <v>876</v>
      </c>
      <c r="AG160" s="20" t="s">
        <v>71</v>
      </c>
      <c r="AH160" s="25">
        <v>1</v>
      </c>
      <c r="AI160" s="26" t="s">
        <v>72</v>
      </c>
      <c r="AJ160" s="17" t="s">
        <v>73</v>
      </c>
      <c r="AK160" s="20">
        <f t="shared" si="16"/>
        <v>44620</v>
      </c>
      <c r="AL160" s="20">
        <v>44621</v>
      </c>
      <c r="AM160" s="50">
        <v>44652</v>
      </c>
      <c r="AN160" s="20">
        <f t="shared" si="9"/>
        <v>44667</v>
      </c>
      <c r="AO160" s="55" t="s">
        <v>87</v>
      </c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17" t="s">
        <v>620</v>
      </c>
      <c r="BB160" s="33"/>
      <c r="BC160" s="33"/>
      <c r="BD160" s="33"/>
      <c r="BE160" s="33"/>
    </row>
    <row r="161" spans="1:57" ht="75" customHeight="1">
      <c r="A161" s="17">
        <v>4</v>
      </c>
      <c r="B161" s="18">
        <v>220154</v>
      </c>
      <c r="C161" s="17" t="s">
        <v>57</v>
      </c>
      <c r="D161" s="17" t="s">
        <v>103</v>
      </c>
      <c r="E161" s="17" t="s">
        <v>104</v>
      </c>
      <c r="F161" s="33"/>
      <c r="G161" s="17" t="s">
        <v>142</v>
      </c>
      <c r="H161" s="45" t="s">
        <v>141</v>
      </c>
      <c r="I161" s="45" t="s">
        <v>141</v>
      </c>
      <c r="J161" s="17">
        <v>2</v>
      </c>
      <c r="K161" s="55"/>
      <c r="L161" s="17" t="s">
        <v>63</v>
      </c>
      <c r="M161" s="56" t="s">
        <v>83</v>
      </c>
      <c r="N161" s="17" t="s">
        <v>65</v>
      </c>
      <c r="O161" s="28">
        <f t="shared" si="10"/>
        <v>2833.3333333333335</v>
      </c>
      <c r="P161" s="28">
        <v>3400</v>
      </c>
      <c r="Q161" s="28">
        <v>3400</v>
      </c>
      <c r="R161" s="28"/>
      <c r="S161" s="28"/>
      <c r="T161" s="28"/>
      <c r="U161" s="17" t="s">
        <v>95</v>
      </c>
      <c r="V161" s="56" t="s">
        <v>57</v>
      </c>
      <c r="W161" s="17" t="s">
        <v>85</v>
      </c>
      <c r="X161" s="20">
        <v>44572</v>
      </c>
      <c r="Y161" s="20">
        <f t="shared" si="15"/>
        <v>44600</v>
      </c>
      <c r="Z161" s="55"/>
      <c r="AA161" s="55"/>
      <c r="AB161" s="33"/>
      <c r="AC161" s="33"/>
      <c r="AD161" s="30" t="s">
        <v>142</v>
      </c>
      <c r="AE161" s="17" t="s">
        <v>86</v>
      </c>
      <c r="AF161" s="25">
        <v>876</v>
      </c>
      <c r="AG161" s="20" t="s">
        <v>71</v>
      </c>
      <c r="AH161" s="25">
        <v>1</v>
      </c>
      <c r="AI161" s="26" t="s">
        <v>72</v>
      </c>
      <c r="AJ161" s="17" t="s">
        <v>73</v>
      </c>
      <c r="AK161" s="20">
        <f t="shared" si="16"/>
        <v>44620</v>
      </c>
      <c r="AL161" s="20">
        <v>44621</v>
      </c>
      <c r="AM161" s="50">
        <v>44652</v>
      </c>
      <c r="AN161" s="20">
        <f t="shared" si="9"/>
        <v>44667</v>
      </c>
      <c r="AO161" s="55" t="s">
        <v>87</v>
      </c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17" t="s">
        <v>620</v>
      </c>
      <c r="BB161" s="33"/>
      <c r="BC161" s="33"/>
      <c r="BD161" s="33"/>
      <c r="BE161" s="33"/>
    </row>
    <row r="162" spans="1:57" ht="75" customHeight="1">
      <c r="A162" s="17">
        <v>4</v>
      </c>
      <c r="B162" s="18">
        <v>220155</v>
      </c>
      <c r="C162" s="17" t="s">
        <v>57</v>
      </c>
      <c r="D162" s="17" t="s">
        <v>103</v>
      </c>
      <c r="E162" s="17" t="s">
        <v>104</v>
      </c>
      <c r="F162" s="33"/>
      <c r="G162" s="17" t="s">
        <v>143</v>
      </c>
      <c r="H162" s="45" t="s">
        <v>141</v>
      </c>
      <c r="I162" s="45" t="s">
        <v>141</v>
      </c>
      <c r="J162" s="17">
        <v>2</v>
      </c>
      <c r="K162" s="55"/>
      <c r="L162" s="17" t="s">
        <v>63</v>
      </c>
      <c r="M162" s="56" t="s">
        <v>83</v>
      </c>
      <c r="N162" s="17" t="s">
        <v>65</v>
      </c>
      <c r="O162" s="28">
        <f t="shared" si="10"/>
        <v>3166.666666666667</v>
      </c>
      <c r="P162" s="28">
        <v>3800</v>
      </c>
      <c r="Q162" s="28">
        <v>3800</v>
      </c>
      <c r="R162" s="28"/>
      <c r="S162" s="28"/>
      <c r="T162" s="28"/>
      <c r="U162" s="17" t="s">
        <v>95</v>
      </c>
      <c r="V162" s="56" t="s">
        <v>57</v>
      </c>
      <c r="W162" s="17" t="s">
        <v>85</v>
      </c>
      <c r="X162" s="20">
        <v>44572</v>
      </c>
      <c r="Y162" s="20">
        <f t="shared" si="15"/>
        <v>44600</v>
      </c>
      <c r="Z162" s="55"/>
      <c r="AA162" s="55"/>
      <c r="AB162" s="33"/>
      <c r="AC162" s="33"/>
      <c r="AD162" s="30" t="s">
        <v>143</v>
      </c>
      <c r="AE162" s="17" t="s">
        <v>86</v>
      </c>
      <c r="AF162" s="25">
        <v>876</v>
      </c>
      <c r="AG162" s="20" t="s">
        <v>71</v>
      </c>
      <c r="AH162" s="25">
        <v>1</v>
      </c>
      <c r="AI162" s="26" t="s">
        <v>72</v>
      </c>
      <c r="AJ162" s="17" t="s">
        <v>73</v>
      </c>
      <c r="AK162" s="20">
        <f t="shared" si="16"/>
        <v>44620</v>
      </c>
      <c r="AL162" s="20">
        <v>44621</v>
      </c>
      <c r="AM162" s="50">
        <v>44652</v>
      </c>
      <c r="AN162" s="20">
        <f t="shared" si="9"/>
        <v>44667</v>
      </c>
      <c r="AO162" s="55" t="s">
        <v>87</v>
      </c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17" t="s">
        <v>620</v>
      </c>
      <c r="BB162" s="33"/>
      <c r="BC162" s="33"/>
      <c r="BD162" s="33"/>
      <c r="BE162" s="33"/>
    </row>
    <row r="163" spans="1:57" ht="75" customHeight="1">
      <c r="A163" s="17">
        <v>4</v>
      </c>
      <c r="B163" s="18">
        <v>220156</v>
      </c>
      <c r="C163" s="17" t="s">
        <v>57</v>
      </c>
      <c r="D163" s="17" t="s">
        <v>103</v>
      </c>
      <c r="E163" s="17" t="s">
        <v>104</v>
      </c>
      <c r="F163" s="33"/>
      <c r="G163" s="86" t="s">
        <v>144</v>
      </c>
      <c r="H163" s="18" t="s">
        <v>106</v>
      </c>
      <c r="I163" s="18" t="s">
        <v>107</v>
      </c>
      <c r="J163" s="17">
        <v>2</v>
      </c>
      <c r="K163" s="55"/>
      <c r="L163" s="17" t="s">
        <v>63</v>
      </c>
      <c r="M163" s="56" t="s">
        <v>83</v>
      </c>
      <c r="N163" s="17" t="s">
        <v>324</v>
      </c>
      <c r="O163" s="28">
        <f t="shared" si="10"/>
        <v>1781.8333333333333</v>
      </c>
      <c r="P163" s="28">
        <v>2138.1999999999998</v>
      </c>
      <c r="Q163" s="28">
        <v>118</v>
      </c>
      <c r="R163" s="28">
        <v>712.7</v>
      </c>
      <c r="S163" s="28">
        <v>712.7</v>
      </c>
      <c r="T163" s="28">
        <v>594.79999999999995</v>
      </c>
      <c r="U163" s="56" t="s">
        <v>66</v>
      </c>
      <c r="V163" s="56" t="s">
        <v>57</v>
      </c>
      <c r="W163" s="17" t="s">
        <v>67</v>
      </c>
      <c r="X163" s="50">
        <f>Y163</f>
        <v>44753</v>
      </c>
      <c r="Y163" s="50">
        <f t="shared" si="15"/>
        <v>44753</v>
      </c>
      <c r="Z163" s="55" t="s">
        <v>101</v>
      </c>
      <c r="AA163" s="56" t="s">
        <v>145</v>
      </c>
      <c r="AB163" s="55">
        <v>7724244011</v>
      </c>
      <c r="AC163" s="55">
        <v>772401001</v>
      </c>
      <c r="AD163" s="52" t="s">
        <v>144</v>
      </c>
      <c r="AE163" s="17" t="s">
        <v>86</v>
      </c>
      <c r="AF163" s="25">
        <v>876</v>
      </c>
      <c r="AG163" s="20" t="s">
        <v>71</v>
      </c>
      <c r="AH163" s="25">
        <v>1</v>
      </c>
      <c r="AI163" s="26" t="s">
        <v>72</v>
      </c>
      <c r="AJ163" s="17" t="s">
        <v>73</v>
      </c>
      <c r="AK163" s="20">
        <f t="shared" si="16"/>
        <v>44773</v>
      </c>
      <c r="AL163" s="27">
        <v>44774</v>
      </c>
      <c r="AM163" s="27">
        <v>45869</v>
      </c>
      <c r="AN163" s="20">
        <f t="shared" si="9"/>
        <v>45884</v>
      </c>
      <c r="AO163" s="55" t="s">
        <v>111</v>
      </c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17" t="s">
        <v>620</v>
      </c>
      <c r="BB163" s="33"/>
      <c r="BC163" s="33"/>
      <c r="BD163" s="33"/>
      <c r="BE163" s="33"/>
    </row>
    <row r="164" spans="1:57" ht="75" customHeight="1">
      <c r="A164" s="17">
        <v>4</v>
      </c>
      <c r="B164" s="18">
        <v>220157</v>
      </c>
      <c r="C164" s="17" t="s">
        <v>57</v>
      </c>
      <c r="D164" s="17" t="s">
        <v>103</v>
      </c>
      <c r="E164" s="17" t="s">
        <v>104</v>
      </c>
      <c r="F164" s="33"/>
      <c r="G164" s="86" t="s">
        <v>146</v>
      </c>
      <c r="H164" s="18" t="s">
        <v>106</v>
      </c>
      <c r="I164" s="18" t="s">
        <v>107</v>
      </c>
      <c r="J164" s="17">
        <v>2</v>
      </c>
      <c r="K164" s="55"/>
      <c r="L164" s="17" t="s">
        <v>63</v>
      </c>
      <c r="M164" s="56" t="s">
        <v>83</v>
      </c>
      <c r="N164" s="17" t="s">
        <v>324</v>
      </c>
      <c r="O164" s="28">
        <f t="shared" si="10"/>
        <v>700</v>
      </c>
      <c r="P164" s="28">
        <v>840</v>
      </c>
      <c r="Q164" s="28">
        <v>840</v>
      </c>
      <c r="R164" s="28"/>
      <c r="S164" s="28"/>
      <c r="T164" s="28"/>
      <c r="U164" s="56" t="s">
        <v>66</v>
      </c>
      <c r="V164" s="56" t="s">
        <v>57</v>
      </c>
      <c r="W164" s="17" t="s">
        <v>67</v>
      </c>
      <c r="X164" s="50">
        <f>Y164</f>
        <v>44722</v>
      </c>
      <c r="Y164" s="50">
        <f t="shared" si="15"/>
        <v>44722</v>
      </c>
      <c r="Z164" s="55" t="s">
        <v>101</v>
      </c>
      <c r="AA164" s="56" t="s">
        <v>147</v>
      </c>
      <c r="AB164" s="55">
        <v>5029121582</v>
      </c>
      <c r="AC164" s="55">
        <v>502901001</v>
      </c>
      <c r="AD164" s="47" t="s">
        <v>146</v>
      </c>
      <c r="AE164" s="17" t="s">
        <v>86</v>
      </c>
      <c r="AF164" s="25">
        <v>876</v>
      </c>
      <c r="AG164" s="20" t="s">
        <v>71</v>
      </c>
      <c r="AH164" s="25">
        <v>1</v>
      </c>
      <c r="AI164" s="26" t="s">
        <v>72</v>
      </c>
      <c r="AJ164" s="17" t="s">
        <v>73</v>
      </c>
      <c r="AK164" s="20">
        <f t="shared" si="16"/>
        <v>44742</v>
      </c>
      <c r="AL164" s="20">
        <v>44743</v>
      </c>
      <c r="AM164" s="50">
        <v>44834</v>
      </c>
      <c r="AN164" s="20">
        <f t="shared" si="9"/>
        <v>44849</v>
      </c>
      <c r="AO164" s="55" t="s">
        <v>87</v>
      </c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17" t="s">
        <v>620</v>
      </c>
      <c r="BB164" s="33"/>
      <c r="BC164" s="33"/>
      <c r="BD164" s="33"/>
      <c r="BE164" s="33"/>
    </row>
    <row r="165" spans="1:57" ht="75" customHeight="1">
      <c r="A165" s="17">
        <v>4</v>
      </c>
      <c r="B165" s="18">
        <v>220158</v>
      </c>
      <c r="C165" s="17" t="s">
        <v>57</v>
      </c>
      <c r="D165" s="17" t="s">
        <v>103</v>
      </c>
      <c r="E165" s="17" t="s">
        <v>104</v>
      </c>
      <c r="F165" s="33"/>
      <c r="G165" s="56" t="s">
        <v>148</v>
      </c>
      <c r="H165" s="18" t="s">
        <v>106</v>
      </c>
      <c r="I165" s="18" t="s">
        <v>107</v>
      </c>
      <c r="J165" s="17">
        <v>2</v>
      </c>
      <c r="K165" s="55"/>
      <c r="L165" s="17" t="s">
        <v>63</v>
      </c>
      <c r="M165" s="56" t="s">
        <v>149</v>
      </c>
      <c r="N165" s="17" t="s">
        <v>324</v>
      </c>
      <c r="O165" s="28">
        <v>1800</v>
      </c>
      <c r="P165" s="28">
        <v>1800</v>
      </c>
      <c r="Q165" s="28">
        <v>1800</v>
      </c>
      <c r="R165" s="28"/>
      <c r="S165" s="28"/>
      <c r="T165" s="28"/>
      <c r="U165" s="56" t="s">
        <v>66</v>
      </c>
      <c r="V165" s="56" t="s">
        <v>57</v>
      </c>
      <c r="W165" s="17" t="s">
        <v>67</v>
      </c>
      <c r="X165" s="50">
        <f>Y165</f>
        <v>44617</v>
      </c>
      <c r="Y165" s="50">
        <f t="shared" si="15"/>
        <v>44617</v>
      </c>
      <c r="Z165" s="55" t="s">
        <v>101</v>
      </c>
      <c r="AA165" s="56" t="s">
        <v>150</v>
      </c>
      <c r="AB165" s="55">
        <v>7730634651</v>
      </c>
      <c r="AC165" s="55">
        <v>773001001</v>
      </c>
      <c r="AD165" s="57" t="s">
        <v>148</v>
      </c>
      <c r="AE165" s="17" t="s">
        <v>86</v>
      </c>
      <c r="AF165" s="25">
        <v>876</v>
      </c>
      <c r="AG165" s="20" t="s">
        <v>71</v>
      </c>
      <c r="AH165" s="25">
        <v>1</v>
      </c>
      <c r="AI165" s="26" t="s">
        <v>72</v>
      </c>
      <c r="AJ165" s="17" t="s">
        <v>73</v>
      </c>
      <c r="AK165" s="20">
        <f t="shared" si="16"/>
        <v>44637</v>
      </c>
      <c r="AL165" s="20">
        <v>44638</v>
      </c>
      <c r="AM165" s="50">
        <v>45003</v>
      </c>
      <c r="AN165" s="20">
        <f t="shared" si="9"/>
        <v>45018</v>
      </c>
      <c r="AO165" s="55" t="s">
        <v>87</v>
      </c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19" t="s">
        <v>621</v>
      </c>
      <c r="BB165" s="33"/>
      <c r="BC165" s="33"/>
      <c r="BD165" s="33"/>
      <c r="BE165" s="33"/>
    </row>
    <row r="166" spans="1:57" ht="75" customHeight="1">
      <c r="A166" s="17">
        <v>4</v>
      </c>
      <c r="B166" s="18">
        <v>220159</v>
      </c>
      <c r="C166" s="17" t="s">
        <v>57</v>
      </c>
      <c r="D166" s="17" t="s">
        <v>103</v>
      </c>
      <c r="E166" s="17" t="s">
        <v>104</v>
      </c>
      <c r="F166" s="33"/>
      <c r="G166" s="56" t="s">
        <v>695</v>
      </c>
      <c r="H166" s="18" t="s">
        <v>106</v>
      </c>
      <c r="I166" s="18" t="s">
        <v>107</v>
      </c>
      <c r="J166" s="17">
        <v>2</v>
      </c>
      <c r="K166" s="55"/>
      <c r="L166" s="17" t="s">
        <v>63</v>
      </c>
      <c r="M166" s="56" t="s">
        <v>83</v>
      </c>
      <c r="N166" s="17" t="s">
        <v>65</v>
      </c>
      <c r="O166" s="28">
        <v>120000</v>
      </c>
      <c r="P166" s="28">
        <v>144000</v>
      </c>
      <c r="Q166" s="28">
        <v>42740</v>
      </c>
      <c r="R166" s="28">
        <v>50630</v>
      </c>
      <c r="S166" s="28">
        <v>50630</v>
      </c>
      <c r="T166" s="28"/>
      <c r="U166" s="56" t="s">
        <v>95</v>
      </c>
      <c r="V166" s="56" t="s">
        <v>57</v>
      </c>
      <c r="W166" s="17" t="s">
        <v>85</v>
      </c>
      <c r="X166" s="50">
        <v>44596</v>
      </c>
      <c r="Y166" s="50">
        <v>44631</v>
      </c>
      <c r="Z166" s="55"/>
      <c r="AA166" s="56"/>
      <c r="AB166" s="55"/>
      <c r="AC166" s="55"/>
      <c r="AD166" s="57" t="s">
        <v>696</v>
      </c>
      <c r="AE166" s="17" t="s">
        <v>86</v>
      </c>
      <c r="AF166" s="25">
        <v>876</v>
      </c>
      <c r="AG166" s="20" t="s">
        <v>71</v>
      </c>
      <c r="AH166" s="25">
        <v>1</v>
      </c>
      <c r="AI166" s="26" t="s">
        <v>72</v>
      </c>
      <c r="AJ166" s="17" t="s">
        <v>73</v>
      </c>
      <c r="AK166" s="20">
        <v>44651</v>
      </c>
      <c r="AL166" s="20">
        <v>44652</v>
      </c>
      <c r="AM166" s="50">
        <v>45657</v>
      </c>
      <c r="AN166" s="20">
        <v>45672</v>
      </c>
      <c r="AO166" s="55" t="s">
        <v>608</v>
      </c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19" t="s">
        <v>620</v>
      </c>
      <c r="BB166" s="33"/>
      <c r="BC166" s="33"/>
      <c r="BD166" s="33"/>
      <c r="BE166" s="33"/>
    </row>
    <row r="167" spans="1:57" ht="75" customHeight="1">
      <c r="A167" s="17">
        <v>4</v>
      </c>
      <c r="B167" s="18">
        <v>220160</v>
      </c>
      <c r="C167" s="17" t="s">
        <v>57</v>
      </c>
      <c r="D167" s="17" t="s">
        <v>103</v>
      </c>
      <c r="E167" s="17" t="s">
        <v>104</v>
      </c>
      <c r="F167" s="33"/>
      <c r="G167" s="56" t="s">
        <v>697</v>
      </c>
      <c r="H167" s="18" t="s">
        <v>698</v>
      </c>
      <c r="I167" s="18" t="s">
        <v>699</v>
      </c>
      <c r="J167" s="17">
        <v>1</v>
      </c>
      <c r="K167" s="55"/>
      <c r="L167" s="17" t="s">
        <v>63</v>
      </c>
      <c r="M167" s="56" t="s">
        <v>83</v>
      </c>
      <c r="N167" s="17" t="s">
        <v>324</v>
      </c>
      <c r="O167" s="28">
        <v>3280</v>
      </c>
      <c r="P167" s="28">
        <v>3936</v>
      </c>
      <c r="Q167" s="28">
        <v>3936</v>
      </c>
      <c r="R167" s="28"/>
      <c r="S167" s="28"/>
      <c r="T167" s="28"/>
      <c r="U167" s="56" t="s">
        <v>95</v>
      </c>
      <c r="V167" s="56" t="s">
        <v>57</v>
      </c>
      <c r="W167" s="17" t="s">
        <v>85</v>
      </c>
      <c r="X167" s="50">
        <v>44746</v>
      </c>
      <c r="Y167" s="50">
        <v>44774</v>
      </c>
      <c r="Z167" s="55"/>
      <c r="AA167" s="56"/>
      <c r="AB167" s="55"/>
      <c r="AC167" s="55"/>
      <c r="AD167" s="57" t="s">
        <v>697</v>
      </c>
      <c r="AE167" s="17" t="s">
        <v>86</v>
      </c>
      <c r="AF167" s="25">
        <v>876</v>
      </c>
      <c r="AG167" s="20" t="s">
        <v>71</v>
      </c>
      <c r="AH167" s="25">
        <v>1</v>
      </c>
      <c r="AI167" s="26" t="s">
        <v>72</v>
      </c>
      <c r="AJ167" s="17" t="s">
        <v>73</v>
      </c>
      <c r="AK167" s="20">
        <v>44794</v>
      </c>
      <c r="AL167" s="20">
        <v>44795</v>
      </c>
      <c r="AM167" s="50">
        <v>44809</v>
      </c>
      <c r="AN167" s="20">
        <v>44830</v>
      </c>
      <c r="AO167" s="55">
        <v>2022</v>
      </c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19" t="s">
        <v>620</v>
      </c>
      <c r="BB167" s="33"/>
      <c r="BC167" s="33"/>
      <c r="BD167" s="33"/>
      <c r="BE167" s="33"/>
    </row>
    <row r="168" spans="1:57" ht="75" customHeight="1">
      <c r="A168" s="17">
        <v>4</v>
      </c>
      <c r="B168" s="18">
        <v>220161</v>
      </c>
      <c r="C168" s="17" t="s">
        <v>57</v>
      </c>
      <c r="D168" s="17" t="s">
        <v>103</v>
      </c>
      <c r="E168" s="17" t="s">
        <v>104</v>
      </c>
      <c r="F168" s="33"/>
      <c r="G168" s="56" t="s">
        <v>700</v>
      </c>
      <c r="H168" s="18" t="s">
        <v>698</v>
      </c>
      <c r="I168" s="18" t="s">
        <v>699</v>
      </c>
      <c r="J168" s="17">
        <v>1</v>
      </c>
      <c r="K168" s="55"/>
      <c r="L168" s="17" t="s">
        <v>63</v>
      </c>
      <c r="M168" s="56" t="s">
        <v>83</v>
      </c>
      <c r="N168" s="17" t="s">
        <v>324</v>
      </c>
      <c r="O168" s="28">
        <v>1451.6666666666667</v>
      </c>
      <c r="P168" s="28">
        <v>1742</v>
      </c>
      <c r="Q168" s="28">
        <v>1742</v>
      </c>
      <c r="R168" s="28"/>
      <c r="S168" s="28"/>
      <c r="T168" s="28"/>
      <c r="U168" s="56" t="s">
        <v>95</v>
      </c>
      <c r="V168" s="56" t="s">
        <v>57</v>
      </c>
      <c r="W168" s="17" t="s">
        <v>85</v>
      </c>
      <c r="X168" s="50">
        <v>44774</v>
      </c>
      <c r="Y168" s="50">
        <v>44802</v>
      </c>
      <c r="Z168" s="55"/>
      <c r="AA168" s="56"/>
      <c r="AB168" s="55"/>
      <c r="AC168" s="55"/>
      <c r="AD168" s="57" t="s">
        <v>700</v>
      </c>
      <c r="AE168" s="17" t="s">
        <v>86</v>
      </c>
      <c r="AF168" s="25">
        <v>876</v>
      </c>
      <c r="AG168" s="20" t="s">
        <v>71</v>
      </c>
      <c r="AH168" s="25">
        <v>1</v>
      </c>
      <c r="AI168" s="26" t="s">
        <v>72</v>
      </c>
      <c r="AJ168" s="17" t="s">
        <v>73</v>
      </c>
      <c r="AK168" s="20">
        <v>44822</v>
      </c>
      <c r="AL168" s="20">
        <v>44823</v>
      </c>
      <c r="AM168" s="50">
        <v>44837</v>
      </c>
      <c r="AN168" s="20">
        <v>44858</v>
      </c>
      <c r="AO168" s="55">
        <v>2022</v>
      </c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19" t="s">
        <v>620</v>
      </c>
      <c r="BB168" s="33"/>
      <c r="BC168" s="33"/>
      <c r="BD168" s="33"/>
      <c r="BE168" s="33"/>
    </row>
    <row r="169" spans="1:57" ht="75" customHeight="1">
      <c r="A169" s="17">
        <v>5</v>
      </c>
      <c r="B169" s="18">
        <v>220162</v>
      </c>
      <c r="C169" s="6" t="s">
        <v>57</v>
      </c>
      <c r="D169" s="6" t="s">
        <v>421</v>
      </c>
      <c r="E169" s="6" t="s">
        <v>353</v>
      </c>
      <c r="F169" s="6"/>
      <c r="G169" s="17" t="s">
        <v>422</v>
      </c>
      <c r="H169" s="18" t="s">
        <v>423</v>
      </c>
      <c r="I169" s="18" t="s">
        <v>424</v>
      </c>
      <c r="J169" s="17">
        <v>1</v>
      </c>
      <c r="K169" s="17"/>
      <c r="L169" s="36" t="s">
        <v>134</v>
      </c>
      <c r="M169" s="36" t="s">
        <v>149</v>
      </c>
      <c r="N169" s="17" t="s">
        <v>65</v>
      </c>
      <c r="O169" s="28">
        <v>4010</v>
      </c>
      <c r="P169" s="28">
        <v>4812</v>
      </c>
      <c r="Q169" s="28"/>
      <c r="R169" s="28">
        <v>4812</v>
      </c>
      <c r="S169" s="28"/>
      <c r="T169" s="28"/>
      <c r="U169" s="37" t="s">
        <v>84</v>
      </c>
      <c r="V169" s="17" t="s">
        <v>57</v>
      </c>
      <c r="W169" s="17" t="s">
        <v>85</v>
      </c>
      <c r="X169" s="20">
        <f t="shared" ref="X169:X171" si="17">Y169-35</f>
        <v>44677</v>
      </c>
      <c r="Y169" s="20">
        <v>44712</v>
      </c>
      <c r="Z169" s="17"/>
      <c r="AA169" s="17"/>
      <c r="AB169" s="6"/>
      <c r="AC169" s="6"/>
      <c r="AD169" s="11" t="s">
        <v>425</v>
      </c>
      <c r="AE169" s="17" t="s">
        <v>70</v>
      </c>
      <c r="AF169" s="38">
        <v>876</v>
      </c>
      <c r="AG169" s="38" t="s">
        <v>71</v>
      </c>
      <c r="AH169" s="17">
        <v>1</v>
      </c>
      <c r="AI169" s="39" t="s">
        <v>72</v>
      </c>
      <c r="AJ169" s="40" t="s">
        <v>73</v>
      </c>
      <c r="AK169" s="20">
        <v>44732</v>
      </c>
      <c r="AL169" s="20">
        <v>44732</v>
      </c>
      <c r="AM169" s="20">
        <v>44926</v>
      </c>
      <c r="AN169" s="20">
        <v>44957</v>
      </c>
      <c r="AO169" s="17">
        <v>2022</v>
      </c>
      <c r="AP169" s="30"/>
      <c r="AQ169" s="17" t="s">
        <v>312</v>
      </c>
      <c r="AR169" s="41" t="s">
        <v>426</v>
      </c>
      <c r="AS169" s="42" t="s">
        <v>427</v>
      </c>
      <c r="AT169" s="17">
        <v>2022</v>
      </c>
      <c r="AU169" s="17">
        <v>2022</v>
      </c>
      <c r="AV169" s="43">
        <v>4.8120000000000003</v>
      </c>
      <c r="AW169" s="43">
        <v>4.8120000000000003</v>
      </c>
      <c r="AX169" s="17" t="s">
        <v>63</v>
      </c>
      <c r="AY169" s="17">
        <v>0</v>
      </c>
      <c r="AZ169" s="17"/>
      <c r="BA169" s="17"/>
      <c r="BB169" s="24"/>
      <c r="BC169" s="24"/>
      <c r="BD169" s="24"/>
      <c r="BE169" s="24"/>
    </row>
    <row r="170" spans="1:57" ht="75" customHeight="1">
      <c r="A170" s="17">
        <v>6</v>
      </c>
      <c r="B170" s="18">
        <v>220163</v>
      </c>
      <c r="C170" s="6" t="s">
        <v>57</v>
      </c>
      <c r="D170" s="6" t="s">
        <v>79</v>
      </c>
      <c r="E170" s="6" t="s">
        <v>59</v>
      </c>
      <c r="F170" s="6"/>
      <c r="G170" s="17" t="s">
        <v>80</v>
      </c>
      <c r="H170" s="18" t="s">
        <v>81</v>
      </c>
      <c r="I170" s="18" t="s">
        <v>82</v>
      </c>
      <c r="J170" s="17">
        <v>1</v>
      </c>
      <c r="K170" s="17"/>
      <c r="L170" s="17" t="s">
        <v>63</v>
      </c>
      <c r="M170" s="17" t="s">
        <v>83</v>
      </c>
      <c r="N170" s="17" t="s">
        <v>65</v>
      </c>
      <c r="O170" s="28">
        <v>424.048</v>
      </c>
      <c r="P170" s="28">
        <v>508.85759999999999</v>
      </c>
      <c r="Q170" s="28">
        <v>171.36</v>
      </c>
      <c r="R170" s="28">
        <v>337.49760000000003</v>
      </c>
      <c r="S170" s="28"/>
      <c r="T170" s="28"/>
      <c r="U170" s="17" t="s">
        <v>84</v>
      </c>
      <c r="V170" s="17" t="s">
        <v>57</v>
      </c>
      <c r="W170" s="17" t="s">
        <v>85</v>
      </c>
      <c r="X170" s="20">
        <f t="shared" si="17"/>
        <v>44658</v>
      </c>
      <c r="Y170" s="20">
        <v>44693</v>
      </c>
      <c r="Z170" s="17"/>
      <c r="AA170" s="17"/>
      <c r="AB170" s="6"/>
      <c r="AC170" s="6"/>
      <c r="AD170" s="6" t="s">
        <v>80</v>
      </c>
      <c r="AE170" s="17" t="s">
        <v>86</v>
      </c>
      <c r="AF170" s="17">
        <v>876</v>
      </c>
      <c r="AG170" s="17" t="s">
        <v>71</v>
      </c>
      <c r="AH170" s="17">
        <v>1</v>
      </c>
      <c r="AI170" s="21" t="s">
        <v>72</v>
      </c>
      <c r="AJ170" s="17" t="s">
        <v>73</v>
      </c>
      <c r="AK170" s="20">
        <v>44714</v>
      </c>
      <c r="AL170" s="20">
        <v>44732</v>
      </c>
      <c r="AM170" s="20">
        <v>45016</v>
      </c>
      <c r="AN170" s="20">
        <v>45046</v>
      </c>
      <c r="AO170" s="17" t="s">
        <v>87</v>
      </c>
      <c r="AP170" s="11"/>
      <c r="AQ170" s="6"/>
      <c r="AR170" s="6"/>
      <c r="AS170" s="6"/>
      <c r="AT170" s="9"/>
      <c r="AU170" s="13"/>
      <c r="AV170" s="14"/>
      <c r="AW170" s="6"/>
      <c r="AX170" s="6"/>
      <c r="AY170" s="6"/>
      <c r="AZ170" s="6"/>
      <c r="BA170" s="6"/>
      <c r="BB170" s="8"/>
      <c r="BC170" s="8"/>
      <c r="BD170" s="8"/>
      <c r="BE170" s="8"/>
    </row>
    <row r="171" spans="1:57" ht="75" customHeight="1">
      <c r="A171" s="17">
        <v>6</v>
      </c>
      <c r="B171" s="18">
        <v>220164</v>
      </c>
      <c r="C171" s="6" t="s">
        <v>57</v>
      </c>
      <c r="D171" s="6" t="s">
        <v>79</v>
      </c>
      <c r="E171" s="6" t="s">
        <v>59</v>
      </c>
      <c r="F171" s="6"/>
      <c r="G171" s="17" t="s">
        <v>88</v>
      </c>
      <c r="H171" s="18" t="s">
        <v>81</v>
      </c>
      <c r="I171" s="18" t="s">
        <v>82</v>
      </c>
      <c r="J171" s="17">
        <v>1</v>
      </c>
      <c r="K171" s="17"/>
      <c r="L171" s="17" t="s">
        <v>63</v>
      </c>
      <c r="M171" s="17" t="s">
        <v>83</v>
      </c>
      <c r="N171" s="17" t="s">
        <v>65</v>
      </c>
      <c r="O171" s="28">
        <v>500</v>
      </c>
      <c r="P171" s="28">
        <v>600</v>
      </c>
      <c r="Q171" s="24"/>
      <c r="R171" s="28">
        <v>450</v>
      </c>
      <c r="S171" s="28">
        <v>150</v>
      </c>
      <c r="T171" s="24"/>
      <c r="U171" s="17" t="s">
        <v>84</v>
      </c>
      <c r="V171" s="17" t="s">
        <v>57</v>
      </c>
      <c r="W171" s="17" t="s">
        <v>85</v>
      </c>
      <c r="X171" s="20">
        <f t="shared" si="17"/>
        <v>44869</v>
      </c>
      <c r="Y171" s="20">
        <v>44904</v>
      </c>
      <c r="Z171" s="17"/>
      <c r="AA171" s="17"/>
      <c r="AB171" s="6"/>
      <c r="AC171" s="6"/>
      <c r="AD171" s="6" t="s">
        <v>88</v>
      </c>
      <c r="AE171" s="17" t="s">
        <v>86</v>
      </c>
      <c r="AF171" s="17">
        <v>876</v>
      </c>
      <c r="AG171" s="17" t="s">
        <v>71</v>
      </c>
      <c r="AH171" s="17">
        <v>1</v>
      </c>
      <c r="AI171" s="21" t="s">
        <v>72</v>
      </c>
      <c r="AJ171" s="17" t="s">
        <v>73</v>
      </c>
      <c r="AK171" s="20">
        <v>44925</v>
      </c>
      <c r="AL171" s="20">
        <v>44927</v>
      </c>
      <c r="AM171" s="20">
        <v>45291</v>
      </c>
      <c r="AN171" s="20">
        <v>45321</v>
      </c>
      <c r="AO171" s="17" t="s">
        <v>89</v>
      </c>
      <c r="AP171" s="11"/>
      <c r="AQ171" s="6"/>
      <c r="AR171" s="6"/>
      <c r="AS171" s="6"/>
      <c r="AT171" s="9"/>
      <c r="AU171" s="13"/>
      <c r="AV171" s="14"/>
      <c r="AW171" s="6"/>
      <c r="AX171" s="6"/>
      <c r="AY171" s="6"/>
      <c r="AZ171" s="6"/>
      <c r="BA171" s="6"/>
      <c r="BB171" s="8"/>
      <c r="BC171" s="8"/>
      <c r="BD171" s="8"/>
      <c r="BE171" s="8"/>
    </row>
    <row r="172" spans="1:57" ht="75" customHeight="1">
      <c r="A172" s="17">
        <v>7</v>
      </c>
      <c r="B172" s="18">
        <v>220165</v>
      </c>
      <c r="C172" s="17" t="s">
        <v>57</v>
      </c>
      <c r="D172" s="17" t="s">
        <v>58</v>
      </c>
      <c r="E172" s="17" t="s">
        <v>59</v>
      </c>
      <c r="F172" s="17"/>
      <c r="G172" s="17" t="s">
        <v>60</v>
      </c>
      <c r="H172" s="18" t="s">
        <v>61</v>
      </c>
      <c r="I172" s="18" t="s">
        <v>62</v>
      </c>
      <c r="J172" s="17">
        <v>1</v>
      </c>
      <c r="K172" s="17"/>
      <c r="L172" s="17" t="s">
        <v>63</v>
      </c>
      <c r="M172" s="17" t="s">
        <v>64</v>
      </c>
      <c r="N172" s="17" t="s">
        <v>65</v>
      </c>
      <c r="O172" s="28">
        <v>2000</v>
      </c>
      <c r="P172" s="28">
        <v>2400</v>
      </c>
      <c r="Q172" s="28">
        <v>2400</v>
      </c>
      <c r="R172" s="24"/>
      <c r="S172" s="24"/>
      <c r="T172" s="24"/>
      <c r="U172" s="17" t="s">
        <v>66</v>
      </c>
      <c r="V172" s="17" t="s">
        <v>57</v>
      </c>
      <c r="W172" s="17" t="s">
        <v>67</v>
      </c>
      <c r="X172" s="20">
        <v>44690</v>
      </c>
      <c r="Y172" s="20">
        <v>44690</v>
      </c>
      <c r="Z172" s="17" t="s">
        <v>68</v>
      </c>
      <c r="AA172" s="17" t="s">
        <v>622</v>
      </c>
      <c r="AB172" s="17"/>
      <c r="AC172" s="17"/>
      <c r="AD172" s="17" t="s">
        <v>69</v>
      </c>
      <c r="AE172" s="17" t="s">
        <v>70</v>
      </c>
      <c r="AF172" s="17">
        <v>876</v>
      </c>
      <c r="AG172" s="17" t="s">
        <v>71</v>
      </c>
      <c r="AH172" s="17">
        <v>1</v>
      </c>
      <c r="AI172" s="21" t="s">
        <v>72</v>
      </c>
      <c r="AJ172" s="17" t="s">
        <v>73</v>
      </c>
      <c r="AK172" s="20">
        <v>44710</v>
      </c>
      <c r="AL172" s="20">
        <v>44760</v>
      </c>
      <c r="AM172" s="20">
        <v>44816</v>
      </c>
      <c r="AN172" s="20" t="s">
        <v>74</v>
      </c>
      <c r="AO172" s="17">
        <v>2022</v>
      </c>
      <c r="AP172" s="30"/>
      <c r="AQ172" s="17"/>
      <c r="AR172" s="17"/>
      <c r="AS172" s="17"/>
      <c r="AT172" s="20"/>
      <c r="AU172" s="22"/>
      <c r="AV172" s="23"/>
      <c r="AW172" s="17"/>
      <c r="AX172" s="17"/>
      <c r="AY172" s="17"/>
      <c r="AZ172" s="17"/>
      <c r="BA172" s="17"/>
      <c r="BB172" s="24"/>
      <c r="BC172" s="24"/>
      <c r="BD172" s="24"/>
      <c r="BE172" s="24"/>
    </row>
    <row r="173" spans="1:57" ht="75" customHeight="1">
      <c r="A173" s="17">
        <v>7</v>
      </c>
      <c r="B173" s="18">
        <v>220166</v>
      </c>
      <c r="C173" s="17" t="s">
        <v>57</v>
      </c>
      <c r="D173" s="17" t="s">
        <v>75</v>
      </c>
      <c r="E173" s="17" t="s">
        <v>59</v>
      </c>
      <c r="F173" s="17"/>
      <c r="G173" s="17" t="s">
        <v>76</v>
      </c>
      <c r="H173" s="18" t="s">
        <v>61</v>
      </c>
      <c r="I173" s="18" t="s">
        <v>62</v>
      </c>
      <c r="J173" s="17">
        <v>1</v>
      </c>
      <c r="K173" s="17"/>
      <c r="L173" s="17" t="s">
        <v>63</v>
      </c>
      <c r="M173" s="17" t="s">
        <v>64</v>
      </c>
      <c r="N173" s="17" t="s">
        <v>65</v>
      </c>
      <c r="O173" s="28">
        <v>2000</v>
      </c>
      <c r="P173" s="28">
        <v>2400</v>
      </c>
      <c r="Q173" s="28">
        <v>2400</v>
      </c>
      <c r="R173" s="24"/>
      <c r="S173" s="24"/>
      <c r="T173" s="24"/>
      <c r="U173" s="17" t="s">
        <v>66</v>
      </c>
      <c r="V173" s="17" t="s">
        <v>57</v>
      </c>
      <c r="W173" s="17" t="s">
        <v>67</v>
      </c>
      <c r="X173" s="20">
        <v>44690</v>
      </c>
      <c r="Y173" s="20">
        <v>44690</v>
      </c>
      <c r="Z173" s="17" t="s">
        <v>68</v>
      </c>
      <c r="AA173" s="17" t="s">
        <v>622</v>
      </c>
      <c r="AB173" s="17"/>
      <c r="AC173" s="17"/>
      <c r="AD173" s="17" t="s">
        <v>77</v>
      </c>
      <c r="AE173" s="17" t="s">
        <v>70</v>
      </c>
      <c r="AF173" s="17">
        <v>876</v>
      </c>
      <c r="AG173" s="17" t="s">
        <v>71</v>
      </c>
      <c r="AH173" s="17">
        <v>1</v>
      </c>
      <c r="AI173" s="21" t="s">
        <v>72</v>
      </c>
      <c r="AJ173" s="17" t="s">
        <v>73</v>
      </c>
      <c r="AK173" s="20">
        <v>44710</v>
      </c>
      <c r="AL173" s="20">
        <v>44760</v>
      </c>
      <c r="AM173" s="20">
        <v>44816</v>
      </c>
      <c r="AN173" s="20" t="s">
        <v>74</v>
      </c>
      <c r="AO173" s="17">
        <v>2022</v>
      </c>
      <c r="AP173" s="30"/>
      <c r="AQ173" s="17"/>
      <c r="AR173" s="17"/>
      <c r="AS173" s="17"/>
      <c r="AT173" s="20"/>
      <c r="AU173" s="22"/>
      <c r="AV173" s="23"/>
      <c r="AW173" s="17"/>
      <c r="AX173" s="17"/>
      <c r="AY173" s="17"/>
      <c r="AZ173" s="17"/>
      <c r="BA173" s="17"/>
      <c r="BB173" s="24"/>
      <c r="BC173" s="24"/>
      <c r="BD173" s="24"/>
      <c r="BE173" s="24"/>
    </row>
    <row r="174" spans="1:57" ht="75" customHeight="1">
      <c r="A174" s="17">
        <v>7</v>
      </c>
      <c r="B174" s="18">
        <v>220167</v>
      </c>
      <c r="C174" s="17" t="s">
        <v>57</v>
      </c>
      <c r="D174" s="17" t="s">
        <v>75</v>
      </c>
      <c r="E174" s="17" t="s">
        <v>59</v>
      </c>
      <c r="F174" s="17"/>
      <c r="G174" s="17" t="s">
        <v>78</v>
      </c>
      <c r="H174" s="18" t="s">
        <v>61</v>
      </c>
      <c r="I174" s="18" t="s">
        <v>62</v>
      </c>
      <c r="J174" s="17">
        <v>1</v>
      </c>
      <c r="K174" s="17"/>
      <c r="L174" s="17" t="s">
        <v>63</v>
      </c>
      <c r="M174" s="17" t="s">
        <v>64</v>
      </c>
      <c r="N174" s="17" t="s">
        <v>65</v>
      </c>
      <c r="O174" s="28">
        <v>2000</v>
      </c>
      <c r="P174" s="28">
        <v>2400</v>
      </c>
      <c r="Q174" s="28">
        <v>2400</v>
      </c>
      <c r="R174" s="24"/>
      <c r="S174" s="24"/>
      <c r="T174" s="24"/>
      <c r="U174" s="17" t="s">
        <v>66</v>
      </c>
      <c r="V174" s="17" t="s">
        <v>57</v>
      </c>
      <c r="W174" s="17" t="s">
        <v>67</v>
      </c>
      <c r="X174" s="20">
        <v>44690</v>
      </c>
      <c r="Y174" s="20">
        <v>44690</v>
      </c>
      <c r="Z174" s="17" t="s">
        <v>68</v>
      </c>
      <c r="AA174" s="17" t="s">
        <v>622</v>
      </c>
      <c r="AB174" s="17"/>
      <c r="AC174" s="17"/>
      <c r="AD174" s="17" t="s">
        <v>77</v>
      </c>
      <c r="AE174" s="17" t="s">
        <v>70</v>
      </c>
      <c r="AF174" s="17">
        <v>876</v>
      </c>
      <c r="AG174" s="17" t="s">
        <v>71</v>
      </c>
      <c r="AH174" s="17">
        <v>1</v>
      </c>
      <c r="AI174" s="21" t="s">
        <v>72</v>
      </c>
      <c r="AJ174" s="17" t="s">
        <v>73</v>
      </c>
      <c r="AK174" s="20">
        <v>44710</v>
      </c>
      <c r="AL174" s="20">
        <v>44760</v>
      </c>
      <c r="AM174" s="20">
        <v>44816</v>
      </c>
      <c r="AN174" s="20" t="s">
        <v>74</v>
      </c>
      <c r="AO174" s="17">
        <v>2022</v>
      </c>
      <c r="AP174" s="30"/>
      <c r="AQ174" s="17"/>
      <c r="AR174" s="17"/>
      <c r="AS174" s="17"/>
      <c r="AT174" s="20"/>
      <c r="AU174" s="22"/>
      <c r="AV174" s="23"/>
      <c r="AW174" s="17"/>
      <c r="AX174" s="17"/>
      <c r="AY174" s="17"/>
      <c r="AZ174" s="17"/>
      <c r="BA174" s="17"/>
      <c r="BB174" s="24"/>
      <c r="BC174" s="24"/>
      <c r="BD174" s="24"/>
      <c r="BE174" s="24"/>
    </row>
    <row r="175" spans="1:57" ht="75" customHeight="1">
      <c r="A175" s="17">
        <v>7</v>
      </c>
      <c r="B175" s="18">
        <v>220168</v>
      </c>
      <c r="C175" s="17" t="s">
        <v>57</v>
      </c>
      <c r="D175" s="17" t="s">
        <v>90</v>
      </c>
      <c r="E175" s="17" t="s">
        <v>91</v>
      </c>
      <c r="F175" s="17"/>
      <c r="G175" s="17" t="s">
        <v>685</v>
      </c>
      <c r="H175" s="18" t="s">
        <v>92</v>
      </c>
      <c r="I175" s="18" t="s">
        <v>92</v>
      </c>
      <c r="J175" s="17">
        <v>1</v>
      </c>
      <c r="K175" s="17"/>
      <c r="L175" s="17" t="s">
        <v>93</v>
      </c>
      <c r="M175" s="17" t="s">
        <v>83</v>
      </c>
      <c r="N175" s="17" t="s">
        <v>94</v>
      </c>
      <c r="O175" s="28">
        <v>125000</v>
      </c>
      <c r="P175" s="28">
        <v>150000</v>
      </c>
      <c r="Q175" s="28"/>
      <c r="R175" s="28">
        <v>45833.33</v>
      </c>
      <c r="S175" s="28">
        <v>50000</v>
      </c>
      <c r="T175" s="28">
        <v>50000</v>
      </c>
      <c r="U175" s="17" t="s">
        <v>95</v>
      </c>
      <c r="V175" s="17" t="s">
        <v>57</v>
      </c>
      <c r="W175" s="17" t="s">
        <v>85</v>
      </c>
      <c r="X175" s="20">
        <v>44849</v>
      </c>
      <c r="Y175" s="20">
        <v>44885</v>
      </c>
      <c r="Z175" s="17"/>
      <c r="AA175" s="17"/>
      <c r="AB175" s="17"/>
      <c r="AC175" s="17"/>
      <c r="AD175" s="17" t="s">
        <v>96</v>
      </c>
      <c r="AE175" s="17" t="s">
        <v>97</v>
      </c>
      <c r="AF175" s="17">
        <v>876</v>
      </c>
      <c r="AG175" s="17" t="s">
        <v>71</v>
      </c>
      <c r="AH175" s="17">
        <v>1</v>
      </c>
      <c r="AI175" s="21" t="s">
        <v>72</v>
      </c>
      <c r="AJ175" s="17" t="s">
        <v>73</v>
      </c>
      <c r="AK175" s="20">
        <v>44905</v>
      </c>
      <c r="AL175" s="20">
        <v>44927</v>
      </c>
      <c r="AM175" s="20">
        <v>46022</v>
      </c>
      <c r="AN175" s="20" t="s">
        <v>98</v>
      </c>
      <c r="AO175" s="20"/>
      <c r="AP175" s="17"/>
      <c r="AQ175" s="17"/>
      <c r="AR175" s="17"/>
      <c r="AS175" s="17"/>
      <c r="AT175" s="20"/>
      <c r="AU175" s="22"/>
      <c r="AV175" s="23"/>
      <c r="AW175" s="17"/>
      <c r="AX175" s="17"/>
      <c r="AY175" s="17"/>
      <c r="AZ175" s="17"/>
      <c r="BA175" s="17"/>
      <c r="BB175" s="28">
        <v>4166.67</v>
      </c>
      <c r="BC175" s="24"/>
      <c r="BD175" s="24"/>
      <c r="BE175" s="24"/>
    </row>
    <row r="176" spans="1:57" ht="75" customHeight="1">
      <c r="A176" s="17">
        <v>7</v>
      </c>
      <c r="B176" s="18">
        <v>220169</v>
      </c>
      <c r="C176" s="17" t="s">
        <v>57</v>
      </c>
      <c r="D176" s="17" t="s">
        <v>90</v>
      </c>
      <c r="E176" s="17" t="s">
        <v>91</v>
      </c>
      <c r="F176" s="17"/>
      <c r="G176" s="17" t="s">
        <v>99</v>
      </c>
      <c r="H176" s="18" t="s">
        <v>92</v>
      </c>
      <c r="I176" s="18" t="s">
        <v>92</v>
      </c>
      <c r="J176" s="17">
        <v>1</v>
      </c>
      <c r="K176" s="17"/>
      <c r="L176" s="17" t="s">
        <v>93</v>
      </c>
      <c r="M176" s="17" t="s">
        <v>83</v>
      </c>
      <c r="N176" s="17" t="s">
        <v>94</v>
      </c>
      <c r="O176" s="28">
        <v>283300.28000000003</v>
      </c>
      <c r="P176" s="28">
        <v>339960.33</v>
      </c>
      <c r="Q176" s="28"/>
      <c r="R176" s="28">
        <v>103876.77</v>
      </c>
      <c r="S176" s="28">
        <v>113320.11</v>
      </c>
      <c r="T176" s="28">
        <v>113320.11</v>
      </c>
      <c r="U176" s="17" t="s">
        <v>95</v>
      </c>
      <c r="V176" s="17" t="s">
        <v>57</v>
      </c>
      <c r="W176" s="17" t="s">
        <v>85</v>
      </c>
      <c r="X176" s="20">
        <f t="shared" ref="X176" si="18">Y176-40</f>
        <v>44845</v>
      </c>
      <c r="Y176" s="20">
        <v>44885</v>
      </c>
      <c r="Z176" s="17"/>
      <c r="AA176" s="17"/>
      <c r="AB176" s="17"/>
      <c r="AC176" s="17"/>
      <c r="AD176" s="17" t="s">
        <v>96</v>
      </c>
      <c r="AE176" s="17" t="s">
        <v>97</v>
      </c>
      <c r="AF176" s="17">
        <v>876</v>
      </c>
      <c r="AG176" s="17" t="s">
        <v>71</v>
      </c>
      <c r="AH176" s="17">
        <v>1</v>
      </c>
      <c r="AI176" s="21" t="s">
        <v>72</v>
      </c>
      <c r="AJ176" s="17" t="s">
        <v>73</v>
      </c>
      <c r="AK176" s="20">
        <v>44905</v>
      </c>
      <c r="AL176" s="20">
        <v>44927</v>
      </c>
      <c r="AM176" s="20">
        <v>46022</v>
      </c>
      <c r="AN176" s="20">
        <v>46022</v>
      </c>
      <c r="AO176" s="20" t="s">
        <v>98</v>
      </c>
      <c r="AP176" s="17"/>
      <c r="AQ176" s="17"/>
      <c r="AR176" s="17"/>
      <c r="AS176" s="17"/>
      <c r="AT176" s="20"/>
      <c r="AU176" s="22"/>
      <c r="AV176" s="23"/>
      <c r="AW176" s="17"/>
      <c r="AX176" s="17"/>
      <c r="AY176" s="17"/>
      <c r="AZ176" s="17"/>
      <c r="BA176" s="17"/>
      <c r="BB176" s="28">
        <v>9443.34</v>
      </c>
      <c r="BC176" s="24"/>
      <c r="BD176" s="24"/>
      <c r="BE176" s="24"/>
    </row>
    <row r="177" spans="1:57" ht="75" customHeight="1">
      <c r="A177" s="17">
        <v>7</v>
      </c>
      <c r="B177" s="18">
        <v>220170</v>
      </c>
      <c r="C177" s="17" t="s">
        <v>57</v>
      </c>
      <c r="D177" s="17" t="s">
        <v>90</v>
      </c>
      <c r="E177" s="17" t="s">
        <v>91</v>
      </c>
      <c r="F177" s="17"/>
      <c r="G177" s="17" t="s">
        <v>100</v>
      </c>
      <c r="H177" s="18" t="s">
        <v>92</v>
      </c>
      <c r="I177" s="18" t="s">
        <v>92</v>
      </c>
      <c r="J177" s="17">
        <v>1</v>
      </c>
      <c r="K177" s="17"/>
      <c r="L177" s="17" t="s">
        <v>93</v>
      </c>
      <c r="M177" s="17" t="s">
        <v>83</v>
      </c>
      <c r="N177" s="17" t="s">
        <v>94</v>
      </c>
      <c r="O177" s="28">
        <v>666.5</v>
      </c>
      <c r="P177" s="28">
        <v>799.79</v>
      </c>
      <c r="Q177" s="28"/>
      <c r="R177" s="28">
        <v>799.79</v>
      </c>
      <c r="S177" s="19"/>
      <c r="T177" s="19"/>
      <c r="U177" s="17" t="s">
        <v>66</v>
      </c>
      <c r="V177" s="17" t="s">
        <v>57</v>
      </c>
      <c r="W177" s="17" t="s">
        <v>67</v>
      </c>
      <c r="X177" s="20">
        <v>44866</v>
      </c>
      <c r="Y177" s="20">
        <v>44866</v>
      </c>
      <c r="Z177" s="17" t="s">
        <v>101</v>
      </c>
      <c r="AA177" s="17" t="s">
        <v>102</v>
      </c>
      <c r="AB177" s="17">
        <v>7719555477</v>
      </c>
      <c r="AC177" s="17">
        <v>231045001</v>
      </c>
      <c r="AD177" s="17" t="s">
        <v>100</v>
      </c>
      <c r="AE177" s="17" t="s">
        <v>686</v>
      </c>
      <c r="AF177" s="17">
        <v>876</v>
      </c>
      <c r="AG177" s="17" t="s">
        <v>71</v>
      </c>
      <c r="AH177" s="17">
        <v>1</v>
      </c>
      <c r="AI177" s="21" t="s">
        <v>72</v>
      </c>
      <c r="AJ177" s="17" t="s">
        <v>73</v>
      </c>
      <c r="AK177" s="20">
        <v>45251</v>
      </c>
      <c r="AL177" s="20">
        <v>44927</v>
      </c>
      <c r="AM177" s="20">
        <v>45291</v>
      </c>
      <c r="AN177" s="20">
        <v>45291</v>
      </c>
      <c r="AO177" s="17">
        <v>2023</v>
      </c>
      <c r="AP177" s="17"/>
      <c r="AQ177" s="17"/>
      <c r="AR177" s="17"/>
      <c r="AS177" s="17"/>
      <c r="AT177" s="20"/>
      <c r="AU177" s="22"/>
      <c r="AV177" s="23"/>
      <c r="AW177" s="17"/>
      <c r="AX177" s="17"/>
      <c r="AY177" s="17"/>
      <c r="AZ177" s="17"/>
      <c r="BA177" s="17"/>
      <c r="BB177" s="24"/>
      <c r="BC177" s="24"/>
      <c r="BD177" s="24"/>
      <c r="BE177" s="24"/>
    </row>
    <row r="178" spans="1:57" ht="75" customHeight="1">
      <c r="A178" s="17">
        <v>7</v>
      </c>
      <c r="B178" s="18">
        <v>220171</v>
      </c>
      <c r="C178" s="6" t="s">
        <v>57</v>
      </c>
      <c r="D178" s="6" t="s">
        <v>315</v>
      </c>
      <c r="E178" s="6" t="s">
        <v>59</v>
      </c>
      <c r="F178" s="6"/>
      <c r="G178" s="17" t="s">
        <v>316</v>
      </c>
      <c r="H178" s="93" t="s">
        <v>317</v>
      </c>
      <c r="I178" s="99" t="s">
        <v>318</v>
      </c>
      <c r="J178" s="17">
        <v>2</v>
      </c>
      <c r="K178" s="17"/>
      <c r="L178" s="17" t="s">
        <v>63</v>
      </c>
      <c r="M178" s="17" t="s">
        <v>83</v>
      </c>
      <c r="N178" s="17" t="s">
        <v>65</v>
      </c>
      <c r="O178" s="28">
        <v>4545.42</v>
      </c>
      <c r="P178" s="28">
        <v>5454.5</v>
      </c>
      <c r="Q178" s="28">
        <v>5454.5</v>
      </c>
      <c r="R178" s="28"/>
      <c r="S178" s="28"/>
      <c r="T178" s="28"/>
      <c r="U178" s="17" t="s">
        <v>95</v>
      </c>
      <c r="V178" s="17" t="s">
        <v>57</v>
      </c>
      <c r="W178" s="17" t="s">
        <v>85</v>
      </c>
      <c r="X178" s="20">
        <f>Y178-35</f>
        <v>44634</v>
      </c>
      <c r="Y178" s="20">
        <v>44669</v>
      </c>
      <c r="Z178" s="17"/>
      <c r="AA178" s="17"/>
      <c r="AB178" s="6"/>
      <c r="AC178" s="6"/>
      <c r="AD178" s="6" t="s">
        <v>319</v>
      </c>
      <c r="AE178" s="17" t="s">
        <v>97</v>
      </c>
      <c r="AF178" s="17">
        <v>904</v>
      </c>
      <c r="AG178" s="17" t="s">
        <v>320</v>
      </c>
      <c r="AH178" s="17">
        <v>1780</v>
      </c>
      <c r="AI178" s="21" t="s">
        <v>72</v>
      </c>
      <c r="AJ178" s="17" t="s">
        <v>73</v>
      </c>
      <c r="AK178" s="20">
        <v>44689</v>
      </c>
      <c r="AL178" s="20">
        <v>44697</v>
      </c>
      <c r="AM178" s="20">
        <v>44866</v>
      </c>
      <c r="AN178" s="20">
        <v>44880</v>
      </c>
      <c r="AO178" s="17">
        <v>2022</v>
      </c>
      <c r="AP178" s="6"/>
      <c r="AQ178" s="6"/>
      <c r="AR178" s="6"/>
      <c r="AS178" s="9"/>
      <c r="AT178" s="13"/>
      <c r="AU178" s="14"/>
      <c r="AV178" s="6"/>
      <c r="AW178" s="6"/>
      <c r="AX178" s="6"/>
      <c r="AY178" s="8"/>
      <c r="AZ178" s="8"/>
      <c r="BA178" s="8"/>
      <c r="BB178" s="8"/>
      <c r="BC178" s="12"/>
      <c r="BD178" s="12"/>
      <c r="BE178" s="12"/>
    </row>
    <row r="179" spans="1:57" ht="75" customHeight="1">
      <c r="A179" s="17">
        <v>7</v>
      </c>
      <c r="B179" s="18">
        <v>220172</v>
      </c>
      <c r="C179" s="6" t="s">
        <v>57</v>
      </c>
      <c r="D179" s="6" t="s">
        <v>315</v>
      </c>
      <c r="E179" s="6" t="s">
        <v>59</v>
      </c>
      <c r="F179" s="6"/>
      <c r="G179" s="17" t="s">
        <v>321</v>
      </c>
      <c r="H179" s="18" t="s">
        <v>322</v>
      </c>
      <c r="I179" s="18" t="s">
        <v>323</v>
      </c>
      <c r="J179" s="17">
        <v>1</v>
      </c>
      <c r="K179" s="17"/>
      <c r="L179" s="17" t="s">
        <v>63</v>
      </c>
      <c r="M179" s="17" t="s">
        <v>83</v>
      </c>
      <c r="N179" s="17" t="s">
        <v>324</v>
      </c>
      <c r="O179" s="28">
        <v>4281</v>
      </c>
      <c r="P179" s="28">
        <v>4281</v>
      </c>
      <c r="Q179" s="28">
        <v>4281</v>
      </c>
      <c r="R179" s="28"/>
      <c r="S179" s="28"/>
      <c r="T179" s="28"/>
      <c r="U179" s="17" t="s">
        <v>66</v>
      </c>
      <c r="V179" s="17" t="s">
        <v>57</v>
      </c>
      <c r="W179" s="17" t="s">
        <v>67</v>
      </c>
      <c r="X179" s="20">
        <v>44697</v>
      </c>
      <c r="Y179" s="20">
        <v>44697</v>
      </c>
      <c r="Z179" s="17" t="s">
        <v>325</v>
      </c>
      <c r="AA179" s="17" t="s">
        <v>326</v>
      </c>
      <c r="AB179" s="6">
        <v>7723320277</v>
      </c>
      <c r="AC179" s="6">
        <v>772301001</v>
      </c>
      <c r="AD179" s="6" t="s">
        <v>327</v>
      </c>
      <c r="AE179" s="17" t="s">
        <v>97</v>
      </c>
      <c r="AF179" s="17">
        <v>792</v>
      </c>
      <c r="AG179" s="17" t="s">
        <v>328</v>
      </c>
      <c r="AH179" s="17">
        <v>634</v>
      </c>
      <c r="AI179" s="21" t="s">
        <v>72</v>
      </c>
      <c r="AJ179" s="17" t="s">
        <v>73</v>
      </c>
      <c r="AK179" s="20">
        <v>44717</v>
      </c>
      <c r="AL179" s="20">
        <v>44717</v>
      </c>
      <c r="AM179" s="20">
        <v>44756</v>
      </c>
      <c r="AN179" s="20">
        <v>44787</v>
      </c>
      <c r="AO179" s="17">
        <v>2022</v>
      </c>
      <c r="AP179" s="6"/>
      <c r="AQ179" s="6"/>
      <c r="AR179" s="6"/>
      <c r="AS179" s="7"/>
      <c r="AT179" s="7"/>
      <c r="AU179" s="14"/>
      <c r="AV179" s="6"/>
      <c r="AW179" s="6"/>
      <c r="AX179" s="6"/>
      <c r="AY179" s="12"/>
      <c r="AZ179" s="8"/>
      <c r="BA179" s="6" t="s">
        <v>329</v>
      </c>
      <c r="BB179" s="8"/>
      <c r="BC179" s="12"/>
      <c r="BD179" s="12"/>
      <c r="BE179" s="12"/>
    </row>
    <row r="180" spans="1:57" ht="75" customHeight="1">
      <c r="A180" s="17">
        <v>7</v>
      </c>
      <c r="B180" s="18">
        <v>220173</v>
      </c>
      <c r="C180" s="6" t="s">
        <v>57</v>
      </c>
      <c r="D180" s="6" t="s">
        <v>352</v>
      </c>
      <c r="E180" s="6" t="s">
        <v>353</v>
      </c>
      <c r="F180" s="6"/>
      <c r="G180" s="17" t="s">
        <v>354</v>
      </c>
      <c r="H180" s="17" t="s">
        <v>355</v>
      </c>
      <c r="I180" s="17" t="s">
        <v>356</v>
      </c>
      <c r="J180" s="17">
        <v>1</v>
      </c>
      <c r="K180" s="17"/>
      <c r="L180" s="17" t="s">
        <v>63</v>
      </c>
      <c r="M180" s="17" t="s">
        <v>83</v>
      </c>
      <c r="N180" s="17" t="s">
        <v>65</v>
      </c>
      <c r="O180" s="28">
        <v>18227.281999999999</v>
      </c>
      <c r="P180" s="28">
        <f>O180*1.2</f>
        <v>21872.738399999998</v>
      </c>
      <c r="Q180" s="28"/>
      <c r="R180" s="28">
        <f>P180</f>
        <v>21872.738399999998</v>
      </c>
      <c r="S180" s="28"/>
      <c r="T180" s="28"/>
      <c r="U180" s="17" t="s">
        <v>95</v>
      </c>
      <c r="V180" s="17" t="s">
        <v>57</v>
      </c>
      <c r="W180" s="17" t="s">
        <v>357</v>
      </c>
      <c r="X180" s="20">
        <f>Y180-40</f>
        <v>44847</v>
      </c>
      <c r="Y180" s="20">
        <v>44887</v>
      </c>
      <c r="Z180" s="17"/>
      <c r="AA180" s="17"/>
      <c r="AB180" s="6"/>
      <c r="AC180" s="6"/>
      <c r="AD180" s="6" t="s">
        <v>358</v>
      </c>
      <c r="AE180" s="17" t="s">
        <v>97</v>
      </c>
      <c r="AF180" s="17">
        <v>796</v>
      </c>
      <c r="AG180" s="17" t="s">
        <v>359</v>
      </c>
      <c r="AH180" s="17">
        <v>9248</v>
      </c>
      <c r="AI180" s="21" t="s">
        <v>360</v>
      </c>
      <c r="AJ180" s="17" t="s">
        <v>361</v>
      </c>
      <c r="AK180" s="20">
        <v>44908</v>
      </c>
      <c r="AL180" s="20">
        <v>44946</v>
      </c>
      <c r="AM180" s="20">
        <v>45291</v>
      </c>
      <c r="AN180" s="20">
        <v>45291</v>
      </c>
      <c r="AO180" s="17">
        <v>2023</v>
      </c>
      <c r="AP180" s="11"/>
      <c r="AQ180" s="6"/>
      <c r="AR180" s="6"/>
      <c r="AS180" s="6"/>
      <c r="AT180" s="9"/>
      <c r="AU180" s="13"/>
      <c r="AV180" s="14"/>
      <c r="AW180" s="6"/>
      <c r="AX180" s="6"/>
      <c r="AY180" s="6"/>
      <c r="AZ180" s="6"/>
      <c r="BA180" s="6"/>
      <c r="BB180" s="8"/>
      <c r="BC180" s="8"/>
      <c r="BD180" s="8"/>
      <c r="BE180" s="8"/>
    </row>
    <row r="181" spans="1:57" ht="75" customHeight="1">
      <c r="A181" s="17">
        <v>7</v>
      </c>
      <c r="B181" s="18">
        <v>220174</v>
      </c>
      <c r="C181" s="6" t="s">
        <v>57</v>
      </c>
      <c r="D181" s="6" t="s">
        <v>352</v>
      </c>
      <c r="E181" s="6" t="s">
        <v>59</v>
      </c>
      <c r="F181" s="6"/>
      <c r="G181" s="17" t="s">
        <v>362</v>
      </c>
      <c r="H181" s="17" t="s">
        <v>363</v>
      </c>
      <c r="I181" s="17" t="s">
        <v>364</v>
      </c>
      <c r="J181" s="17">
        <v>2</v>
      </c>
      <c r="K181" s="17"/>
      <c r="L181" s="17" t="s">
        <v>365</v>
      </c>
      <c r="M181" s="17" t="s">
        <v>83</v>
      </c>
      <c r="N181" s="17" t="s">
        <v>278</v>
      </c>
      <c r="O181" s="28">
        <v>13836.2595</v>
      </c>
      <c r="P181" s="28">
        <v>16603</v>
      </c>
      <c r="Q181" s="28"/>
      <c r="R181" s="28">
        <v>13836.2595</v>
      </c>
      <c r="S181" s="28"/>
      <c r="T181" s="28"/>
      <c r="U181" s="17" t="s">
        <v>66</v>
      </c>
      <c r="V181" s="17" t="s">
        <v>57</v>
      </c>
      <c r="W181" s="17" t="s">
        <v>67</v>
      </c>
      <c r="X181" s="20">
        <v>44896</v>
      </c>
      <c r="Y181" s="20">
        <v>44896</v>
      </c>
      <c r="Z181" s="17" t="s">
        <v>366</v>
      </c>
      <c r="AA181" s="17" t="s">
        <v>367</v>
      </c>
      <c r="AB181" s="6">
        <v>5016016774</v>
      </c>
      <c r="AC181" s="6">
        <v>501601001</v>
      </c>
      <c r="AD181" s="6" t="s">
        <v>368</v>
      </c>
      <c r="AE181" s="17" t="s">
        <v>70</v>
      </c>
      <c r="AF181" s="17">
        <v>796</v>
      </c>
      <c r="AG181" s="17" t="s">
        <v>359</v>
      </c>
      <c r="AH181" s="17">
        <v>11</v>
      </c>
      <c r="AI181" s="17" t="s">
        <v>360</v>
      </c>
      <c r="AJ181" s="17" t="s">
        <v>369</v>
      </c>
      <c r="AK181" s="20">
        <v>44915</v>
      </c>
      <c r="AL181" s="20">
        <v>44958</v>
      </c>
      <c r="AM181" s="20">
        <v>45291</v>
      </c>
      <c r="AN181" s="20">
        <v>45291</v>
      </c>
      <c r="AO181" s="17">
        <v>2023</v>
      </c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</row>
    <row r="182" spans="1:57" ht="75" customHeight="1">
      <c r="A182" s="17">
        <v>7</v>
      </c>
      <c r="B182" s="18">
        <v>220175</v>
      </c>
      <c r="C182" s="17" t="s">
        <v>57</v>
      </c>
      <c r="D182" s="17" t="s">
        <v>370</v>
      </c>
      <c r="E182" s="17" t="s">
        <v>59</v>
      </c>
      <c r="F182" s="17"/>
      <c r="G182" s="17" t="s">
        <v>371</v>
      </c>
      <c r="H182" s="17" t="s">
        <v>372</v>
      </c>
      <c r="I182" s="17" t="s">
        <v>373</v>
      </c>
      <c r="J182" s="17">
        <v>1</v>
      </c>
      <c r="K182" s="17"/>
      <c r="L182" s="17" t="s">
        <v>365</v>
      </c>
      <c r="M182" s="17" t="s">
        <v>83</v>
      </c>
      <c r="N182" s="17" t="s">
        <v>94</v>
      </c>
      <c r="O182" s="28">
        <v>1000.13</v>
      </c>
      <c r="P182" s="28">
        <v>1200.1559999999999</v>
      </c>
      <c r="Q182" s="28"/>
      <c r="R182" s="28">
        <v>1200.1559999999999</v>
      </c>
      <c r="S182" s="28"/>
      <c r="T182" s="28"/>
      <c r="U182" s="17" t="s">
        <v>66</v>
      </c>
      <c r="V182" s="17" t="s">
        <v>57</v>
      </c>
      <c r="W182" s="17" t="s">
        <v>67</v>
      </c>
      <c r="X182" s="20">
        <v>44898</v>
      </c>
      <c r="Y182" s="20">
        <v>44898</v>
      </c>
      <c r="Z182" s="17" t="s">
        <v>374</v>
      </c>
      <c r="AA182" s="17" t="s">
        <v>375</v>
      </c>
      <c r="AB182" s="17" t="s">
        <v>376</v>
      </c>
      <c r="AC182" s="17" t="s">
        <v>377</v>
      </c>
      <c r="AD182" s="17" t="s">
        <v>378</v>
      </c>
      <c r="AE182" s="17" t="s">
        <v>379</v>
      </c>
      <c r="AF182" s="17">
        <v>876</v>
      </c>
      <c r="AG182" s="17" t="s">
        <v>71</v>
      </c>
      <c r="AH182" s="17">
        <v>1</v>
      </c>
      <c r="AI182" s="21" t="s">
        <v>72</v>
      </c>
      <c r="AJ182" s="17" t="s">
        <v>73</v>
      </c>
      <c r="AK182" s="20">
        <v>44918</v>
      </c>
      <c r="AL182" s="20">
        <v>44927</v>
      </c>
      <c r="AM182" s="20">
        <v>45291</v>
      </c>
      <c r="AN182" s="20">
        <v>45291</v>
      </c>
      <c r="AO182" s="17">
        <v>2023</v>
      </c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75" customHeight="1">
      <c r="A183" s="17">
        <v>7</v>
      </c>
      <c r="B183" s="18">
        <v>220176</v>
      </c>
      <c r="C183" s="6" t="s">
        <v>57</v>
      </c>
      <c r="D183" s="6" t="s">
        <v>380</v>
      </c>
      <c r="E183" s="6" t="s">
        <v>59</v>
      </c>
      <c r="F183" s="6"/>
      <c r="G183" s="17" t="s">
        <v>381</v>
      </c>
      <c r="H183" s="18" t="s">
        <v>382</v>
      </c>
      <c r="I183" s="18" t="s">
        <v>383</v>
      </c>
      <c r="J183" s="17">
        <v>1</v>
      </c>
      <c r="K183" s="17">
        <v>5</v>
      </c>
      <c r="L183" s="17" t="s">
        <v>63</v>
      </c>
      <c r="M183" s="17" t="s">
        <v>83</v>
      </c>
      <c r="N183" s="17" t="s">
        <v>384</v>
      </c>
      <c r="O183" s="28">
        <v>5951.84</v>
      </c>
      <c r="P183" s="28">
        <v>5951.84</v>
      </c>
      <c r="Q183" s="28"/>
      <c r="R183" s="28">
        <v>5951.84</v>
      </c>
      <c r="S183" s="28"/>
      <c r="T183" s="28"/>
      <c r="U183" s="17" t="s">
        <v>95</v>
      </c>
      <c r="V183" s="17" t="s">
        <v>57</v>
      </c>
      <c r="W183" s="17" t="s">
        <v>85</v>
      </c>
      <c r="X183" s="20">
        <f t="shared" ref="X183:X185" si="19">Y183-40</f>
        <v>44858</v>
      </c>
      <c r="Y183" s="20">
        <v>44898</v>
      </c>
      <c r="Z183" s="17"/>
      <c r="AA183" s="17"/>
      <c r="AB183" s="6"/>
      <c r="AC183" s="6"/>
      <c r="AD183" s="6" t="s">
        <v>385</v>
      </c>
      <c r="AE183" s="17" t="s">
        <v>97</v>
      </c>
      <c r="AF183" s="17">
        <v>876</v>
      </c>
      <c r="AG183" s="17" t="s">
        <v>71</v>
      </c>
      <c r="AH183" s="17">
        <v>1</v>
      </c>
      <c r="AI183" s="17" t="s">
        <v>360</v>
      </c>
      <c r="AJ183" s="17" t="s">
        <v>386</v>
      </c>
      <c r="AK183" s="20">
        <v>44918</v>
      </c>
      <c r="AL183" s="20">
        <v>44927</v>
      </c>
      <c r="AM183" s="20">
        <v>45291</v>
      </c>
      <c r="AN183" s="20">
        <v>45291</v>
      </c>
      <c r="AO183" s="17">
        <v>2023</v>
      </c>
      <c r="AP183" s="11"/>
      <c r="AQ183" s="6"/>
      <c r="AR183" s="6"/>
      <c r="AS183" s="6"/>
      <c r="AT183" s="9"/>
      <c r="AU183" s="13"/>
      <c r="AV183" s="14"/>
      <c r="AW183" s="6"/>
      <c r="AX183" s="6"/>
      <c r="AY183" s="6"/>
      <c r="AZ183" s="6"/>
      <c r="BA183" s="6" t="s">
        <v>387</v>
      </c>
      <c r="BB183" s="8"/>
      <c r="BC183" s="8"/>
      <c r="BD183" s="8"/>
      <c r="BE183" s="8"/>
    </row>
    <row r="184" spans="1:57" ht="75" customHeight="1">
      <c r="A184" s="17">
        <v>7</v>
      </c>
      <c r="B184" s="18">
        <v>220177</v>
      </c>
      <c r="C184" s="6" t="s">
        <v>57</v>
      </c>
      <c r="D184" s="6" t="s">
        <v>380</v>
      </c>
      <c r="E184" s="6" t="s">
        <v>59</v>
      </c>
      <c r="F184" s="6"/>
      <c r="G184" s="17" t="s">
        <v>388</v>
      </c>
      <c r="H184" s="18" t="s">
        <v>389</v>
      </c>
      <c r="I184" s="18" t="s">
        <v>389</v>
      </c>
      <c r="J184" s="17">
        <v>1</v>
      </c>
      <c r="K184" s="17">
        <v>5</v>
      </c>
      <c r="L184" s="17" t="s">
        <v>63</v>
      </c>
      <c r="M184" s="17" t="s">
        <v>83</v>
      </c>
      <c r="N184" s="17" t="s">
        <v>65</v>
      </c>
      <c r="O184" s="28">
        <v>7112.73</v>
      </c>
      <c r="P184" s="28">
        <v>7112.73</v>
      </c>
      <c r="Q184" s="28"/>
      <c r="R184" s="28">
        <v>7112.73</v>
      </c>
      <c r="S184" s="28"/>
      <c r="T184" s="28"/>
      <c r="U184" s="17" t="s">
        <v>95</v>
      </c>
      <c r="V184" s="17" t="s">
        <v>57</v>
      </c>
      <c r="W184" s="17" t="s">
        <v>85</v>
      </c>
      <c r="X184" s="20">
        <f t="shared" si="19"/>
        <v>44858</v>
      </c>
      <c r="Y184" s="20">
        <v>44898</v>
      </c>
      <c r="Z184" s="17"/>
      <c r="AA184" s="17"/>
      <c r="AB184" s="6"/>
      <c r="AC184" s="6"/>
      <c r="AD184" s="6" t="s">
        <v>390</v>
      </c>
      <c r="AE184" s="17" t="s">
        <v>97</v>
      </c>
      <c r="AF184" s="17">
        <v>876</v>
      </c>
      <c r="AG184" s="17" t="s">
        <v>71</v>
      </c>
      <c r="AH184" s="17">
        <v>1</v>
      </c>
      <c r="AI184" s="17" t="s">
        <v>360</v>
      </c>
      <c r="AJ184" s="17" t="s">
        <v>386</v>
      </c>
      <c r="AK184" s="20">
        <v>44918</v>
      </c>
      <c r="AL184" s="20">
        <v>44927</v>
      </c>
      <c r="AM184" s="20">
        <v>45291</v>
      </c>
      <c r="AN184" s="20">
        <v>45291</v>
      </c>
      <c r="AO184" s="17">
        <v>2023</v>
      </c>
      <c r="AP184" s="11"/>
      <c r="AQ184" s="6"/>
      <c r="AR184" s="6"/>
      <c r="AS184" s="6"/>
      <c r="AT184" s="9"/>
      <c r="AU184" s="13"/>
      <c r="AV184" s="14"/>
      <c r="AW184" s="6"/>
      <c r="AX184" s="6"/>
      <c r="AY184" s="6"/>
      <c r="AZ184" s="6"/>
      <c r="BA184" s="6" t="s">
        <v>387</v>
      </c>
      <c r="BB184" s="8"/>
      <c r="BC184" s="8"/>
      <c r="BD184" s="8"/>
      <c r="BE184" s="8"/>
    </row>
    <row r="185" spans="1:57" ht="75" customHeight="1">
      <c r="A185" s="17">
        <v>7</v>
      </c>
      <c r="B185" s="18">
        <v>220178</v>
      </c>
      <c r="C185" s="6" t="s">
        <v>57</v>
      </c>
      <c r="D185" s="6" t="s">
        <v>380</v>
      </c>
      <c r="E185" s="6" t="s">
        <v>59</v>
      </c>
      <c r="F185" s="6"/>
      <c r="G185" s="17" t="s">
        <v>391</v>
      </c>
      <c r="H185" s="18" t="s">
        <v>382</v>
      </c>
      <c r="I185" s="18" t="s">
        <v>392</v>
      </c>
      <c r="J185" s="17">
        <v>1</v>
      </c>
      <c r="K185" s="17">
        <v>5</v>
      </c>
      <c r="L185" s="17" t="s">
        <v>63</v>
      </c>
      <c r="M185" s="17" t="s">
        <v>83</v>
      </c>
      <c r="N185" s="17" t="s">
        <v>65</v>
      </c>
      <c r="O185" s="28">
        <v>8250</v>
      </c>
      <c r="P185" s="28">
        <v>8250</v>
      </c>
      <c r="Q185" s="28"/>
      <c r="R185" s="28">
        <v>8250</v>
      </c>
      <c r="S185" s="28"/>
      <c r="T185" s="28"/>
      <c r="U185" s="17" t="s">
        <v>95</v>
      </c>
      <c r="V185" s="17" t="s">
        <v>57</v>
      </c>
      <c r="W185" s="17" t="s">
        <v>85</v>
      </c>
      <c r="X185" s="20">
        <f t="shared" si="19"/>
        <v>44858</v>
      </c>
      <c r="Y185" s="20">
        <v>44898</v>
      </c>
      <c r="Z185" s="17"/>
      <c r="AA185" s="17"/>
      <c r="AB185" s="6"/>
      <c r="AC185" s="6"/>
      <c r="AD185" s="6" t="s">
        <v>393</v>
      </c>
      <c r="AE185" s="17" t="s">
        <v>97</v>
      </c>
      <c r="AF185" s="17">
        <v>876</v>
      </c>
      <c r="AG185" s="17" t="s">
        <v>71</v>
      </c>
      <c r="AH185" s="17">
        <v>1</v>
      </c>
      <c r="AI185" s="17" t="s">
        <v>360</v>
      </c>
      <c r="AJ185" s="17" t="s">
        <v>386</v>
      </c>
      <c r="AK185" s="20">
        <v>44918</v>
      </c>
      <c r="AL185" s="20">
        <v>44927</v>
      </c>
      <c r="AM185" s="20">
        <v>45291</v>
      </c>
      <c r="AN185" s="20">
        <v>45291</v>
      </c>
      <c r="AO185" s="17">
        <v>2023</v>
      </c>
      <c r="AP185" s="11"/>
      <c r="AQ185" s="6"/>
      <c r="AR185" s="6"/>
      <c r="AS185" s="6"/>
      <c r="AT185" s="9"/>
      <c r="AU185" s="13"/>
      <c r="AV185" s="14"/>
      <c r="AW185" s="6"/>
      <c r="AX185" s="6"/>
      <c r="AY185" s="6"/>
      <c r="AZ185" s="6"/>
      <c r="BA185" s="6" t="s">
        <v>387</v>
      </c>
      <c r="BB185" s="8"/>
      <c r="BC185" s="8"/>
      <c r="BD185" s="8"/>
      <c r="BE185" s="8"/>
    </row>
    <row r="186" spans="1:57" ht="75" customHeight="1">
      <c r="A186" s="17">
        <v>7</v>
      </c>
      <c r="B186" s="18">
        <v>220179</v>
      </c>
      <c r="C186" s="6" t="s">
        <v>57</v>
      </c>
      <c r="D186" s="6" t="s">
        <v>394</v>
      </c>
      <c r="E186" s="6" t="s">
        <v>59</v>
      </c>
      <c r="F186" s="35"/>
      <c r="G186" s="17" t="s">
        <v>395</v>
      </c>
      <c r="H186" s="18" t="s">
        <v>396</v>
      </c>
      <c r="I186" s="18" t="s">
        <v>397</v>
      </c>
      <c r="J186" s="17">
        <v>1</v>
      </c>
      <c r="K186" s="17"/>
      <c r="L186" s="17" t="s">
        <v>365</v>
      </c>
      <c r="M186" s="17" t="s">
        <v>83</v>
      </c>
      <c r="N186" s="17" t="s">
        <v>324</v>
      </c>
      <c r="O186" s="81">
        <v>850</v>
      </c>
      <c r="P186" s="81">
        <v>1020</v>
      </c>
      <c r="Q186" s="81">
        <v>1020</v>
      </c>
      <c r="R186" s="28"/>
      <c r="S186" s="28"/>
      <c r="T186" s="28"/>
      <c r="U186" s="17" t="s">
        <v>66</v>
      </c>
      <c r="V186" s="17" t="s">
        <v>57</v>
      </c>
      <c r="W186" s="17" t="s">
        <v>67</v>
      </c>
      <c r="X186" s="20">
        <v>44656</v>
      </c>
      <c r="Y186" s="20">
        <v>44656</v>
      </c>
      <c r="Z186" s="17" t="s">
        <v>398</v>
      </c>
      <c r="AA186" s="17" t="s">
        <v>399</v>
      </c>
      <c r="AB186" s="6">
        <v>5012027398</v>
      </c>
      <c r="AC186" s="6">
        <v>501201001</v>
      </c>
      <c r="AD186" s="6" t="s">
        <v>59</v>
      </c>
      <c r="AE186" s="17" t="s">
        <v>155</v>
      </c>
      <c r="AF186" s="17">
        <v>796</v>
      </c>
      <c r="AG186" s="17" t="s">
        <v>400</v>
      </c>
      <c r="AH186" s="17">
        <v>255</v>
      </c>
      <c r="AI186" s="21" t="s">
        <v>72</v>
      </c>
      <c r="AJ186" s="17" t="s">
        <v>73</v>
      </c>
      <c r="AK186" s="20">
        <v>44676</v>
      </c>
      <c r="AL186" s="20">
        <v>44682</v>
      </c>
      <c r="AM186" s="20">
        <v>44926</v>
      </c>
      <c r="AN186" s="20">
        <v>44926</v>
      </c>
      <c r="AO186" s="17">
        <v>2022</v>
      </c>
      <c r="AP186" s="11"/>
      <c r="AQ186" s="6"/>
      <c r="AR186" s="6"/>
      <c r="AS186" s="6"/>
      <c r="AT186" s="9"/>
      <c r="AU186" s="13"/>
      <c r="AV186" s="14"/>
      <c r="AW186" s="6"/>
      <c r="AX186" s="6"/>
      <c r="AY186" s="6"/>
      <c r="AZ186" s="8"/>
      <c r="BA186" s="8"/>
      <c r="BB186" s="8"/>
      <c r="BC186" s="8"/>
      <c r="BD186" s="33"/>
      <c r="BE186" s="33"/>
    </row>
    <row r="187" spans="1:57" ht="75" customHeight="1">
      <c r="A187" s="17">
        <v>7</v>
      </c>
      <c r="B187" s="18">
        <v>220180</v>
      </c>
      <c r="C187" s="6" t="s">
        <v>57</v>
      </c>
      <c r="D187" s="6" t="s">
        <v>394</v>
      </c>
      <c r="E187" s="6" t="s">
        <v>59</v>
      </c>
      <c r="F187" s="35"/>
      <c r="G187" s="17" t="s">
        <v>401</v>
      </c>
      <c r="H187" s="18" t="s">
        <v>396</v>
      </c>
      <c r="I187" s="18" t="s">
        <v>397</v>
      </c>
      <c r="J187" s="55">
        <v>1</v>
      </c>
      <c r="K187" s="55"/>
      <c r="L187" s="55" t="s">
        <v>365</v>
      </c>
      <c r="M187" s="55" t="s">
        <v>83</v>
      </c>
      <c r="N187" s="17" t="s">
        <v>324</v>
      </c>
      <c r="O187" s="28">
        <v>1000</v>
      </c>
      <c r="P187" s="28">
        <v>1200</v>
      </c>
      <c r="Q187" s="28">
        <v>1200</v>
      </c>
      <c r="R187" s="28"/>
      <c r="S187" s="28"/>
      <c r="T187" s="28"/>
      <c r="U187" s="17" t="s">
        <v>66</v>
      </c>
      <c r="V187" s="17" t="s">
        <v>57</v>
      </c>
      <c r="W187" s="17" t="s">
        <v>67</v>
      </c>
      <c r="X187" s="50">
        <v>44631</v>
      </c>
      <c r="Y187" s="50">
        <v>44631</v>
      </c>
      <c r="Z187" s="17" t="s">
        <v>398</v>
      </c>
      <c r="AA187" s="17" t="s">
        <v>402</v>
      </c>
      <c r="AB187" s="6">
        <v>6230078563</v>
      </c>
      <c r="AC187" s="6">
        <v>623001001</v>
      </c>
      <c r="AD187" s="6" t="s">
        <v>59</v>
      </c>
      <c r="AE187" s="17" t="s">
        <v>155</v>
      </c>
      <c r="AF187" s="17">
        <v>796</v>
      </c>
      <c r="AG187" s="17" t="s">
        <v>400</v>
      </c>
      <c r="AH187" s="55">
        <v>134</v>
      </c>
      <c r="AI187" s="21" t="s">
        <v>72</v>
      </c>
      <c r="AJ187" s="17" t="s">
        <v>73</v>
      </c>
      <c r="AK187" s="20">
        <v>44651</v>
      </c>
      <c r="AL187" s="20">
        <v>44652</v>
      </c>
      <c r="AM187" s="20">
        <v>44926</v>
      </c>
      <c r="AN187" s="20">
        <v>44926</v>
      </c>
      <c r="AO187" s="17">
        <v>2022</v>
      </c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</row>
    <row r="188" spans="1:57" ht="75" customHeight="1">
      <c r="A188" s="17">
        <v>7</v>
      </c>
      <c r="B188" s="18">
        <v>220181</v>
      </c>
      <c r="C188" s="5" t="s">
        <v>57</v>
      </c>
      <c r="D188" s="5" t="s">
        <v>403</v>
      </c>
      <c r="E188" s="5" t="s">
        <v>353</v>
      </c>
      <c r="F188" s="5"/>
      <c r="G188" s="5" t="s">
        <v>404</v>
      </c>
      <c r="H188" s="5" t="s">
        <v>343</v>
      </c>
      <c r="I188" s="5" t="s">
        <v>343</v>
      </c>
      <c r="J188" s="5">
        <v>1</v>
      </c>
      <c r="K188" s="5"/>
      <c r="L188" s="5" t="s">
        <v>63</v>
      </c>
      <c r="M188" s="5" t="s">
        <v>405</v>
      </c>
      <c r="N188" s="17" t="s">
        <v>65</v>
      </c>
      <c r="O188" s="28">
        <v>1750</v>
      </c>
      <c r="P188" s="28">
        <f>O188*1.2</f>
        <v>2100</v>
      </c>
      <c r="Q188" s="28"/>
      <c r="R188" s="28">
        <f>P188</f>
        <v>2100</v>
      </c>
      <c r="S188" s="28"/>
      <c r="T188" s="28"/>
      <c r="U188" s="5" t="s">
        <v>84</v>
      </c>
      <c r="V188" s="5" t="s">
        <v>406</v>
      </c>
      <c r="W188" s="5" t="s">
        <v>85</v>
      </c>
      <c r="X188" s="20">
        <f>Y188-35</f>
        <v>44901</v>
      </c>
      <c r="Y188" s="77">
        <v>44936</v>
      </c>
      <c r="Z188" s="5"/>
      <c r="AA188" s="5"/>
      <c r="AB188" s="5"/>
      <c r="AC188" s="5"/>
      <c r="AD188" s="5" t="s">
        <v>407</v>
      </c>
      <c r="AE188" s="17" t="s">
        <v>97</v>
      </c>
      <c r="AF188" s="5">
        <v>876</v>
      </c>
      <c r="AG188" s="5" t="s">
        <v>71</v>
      </c>
      <c r="AH188" s="5">
        <v>1</v>
      </c>
      <c r="AI188" s="5" t="s">
        <v>72</v>
      </c>
      <c r="AJ188" s="77" t="s">
        <v>408</v>
      </c>
      <c r="AK188" s="77">
        <v>44956</v>
      </c>
      <c r="AL188" s="77">
        <v>44956</v>
      </c>
      <c r="AM188" s="77">
        <v>45107</v>
      </c>
      <c r="AN188" s="77">
        <v>45137</v>
      </c>
      <c r="AO188" s="5">
        <v>2023</v>
      </c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 t="s">
        <v>409</v>
      </c>
      <c r="BB188" s="5"/>
      <c r="BC188" s="33"/>
      <c r="BD188" s="5"/>
      <c r="BE188" s="5"/>
    </row>
    <row r="189" spans="1:57" ht="75" customHeight="1">
      <c r="A189" s="17">
        <v>7</v>
      </c>
      <c r="B189" s="18">
        <v>220182</v>
      </c>
      <c r="C189" s="6" t="s">
        <v>57</v>
      </c>
      <c r="D189" s="6" t="s">
        <v>403</v>
      </c>
      <c r="E189" s="6" t="s">
        <v>59</v>
      </c>
      <c r="F189" s="6"/>
      <c r="G189" s="17" t="s">
        <v>410</v>
      </c>
      <c r="H189" s="18" t="s">
        <v>411</v>
      </c>
      <c r="I189" s="18" t="s">
        <v>412</v>
      </c>
      <c r="J189" s="17">
        <v>1</v>
      </c>
      <c r="K189" s="17"/>
      <c r="L189" s="17" t="s">
        <v>63</v>
      </c>
      <c r="M189" s="17" t="s">
        <v>64</v>
      </c>
      <c r="N189" s="17" t="s">
        <v>324</v>
      </c>
      <c r="O189" s="28">
        <v>746.9</v>
      </c>
      <c r="P189" s="28">
        <v>841.2</v>
      </c>
      <c r="Q189" s="28">
        <v>841.2</v>
      </c>
      <c r="R189" s="28"/>
      <c r="S189" s="28"/>
      <c r="T189" s="28"/>
      <c r="U189" s="17" t="s">
        <v>66</v>
      </c>
      <c r="V189" s="17" t="s">
        <v>406</v>
      </c>
      <c r="W189" s="17" t="s">
        <v>67</v>
      </c>
      <c r="X189" s="20">
        <v>44674</v>
      </c>
      <c r="Y189" s="20">
        <v>44674</v>
      </c>
      <c r="Z189" s="17" t="s">
        <v>398</v>
      </c>
      <c r="AA189" s="17" t="s">
        <v>413</v>
      </c>
      <c r="AB189" s="6">
        <v>7726030449</v>
      </c>
      <c r="AC189" s="6">
        <v>771801001</v>
      </c>
      <c r="AD189" s="6" t="s">
        <v>414</v>
      </c>
      <c r="AE189" s="17" t="s">
        <v>614</v>
      </c>
      <c r="AF189" s="17">
        <v>876</v>
      </c>
      <c r="AG189" s="17" t="s">
        <v>156</v>
      </c>
      <c r="AH189" s="17">
        <v>1</v>
      </c>
      <c r="AI189" s="76" t="s">
        <v>72</v>
      </c>
      <c r="AJ189" s="17" t="s">
        <v>408</v>
      </c>
      <c r="AK189" s="20">
        <v>44694</v>
      </c>
      <c r="AL189" s="20">
        <v>44694</v>
      </c>
      <c r="AM189" s="20">
        <v>44742</v>
      </c>
      <c r="AN189" s="20">
        <v>44773</v>
      </c>
      <c r="AO189" s="17">
        <v>2022</v>
      </c>
      <c r="AP189" s="11"/>
      <c r="AQ189" s="6"/>
      <c r="AR189" s="6"/>
      <c r="AS189" s="6"/>
      <c r="AT189" s="9"/>
      <c r="AU189" s="13"/>
      <c r="AV189" s="14"/>
      <c r="AW189" s="6"/>
      <c r="AX189" s="6"/>
      <c r="AY189" s="6"/>
      <c r="AZ189" s="6"/>
      <c r="BA189" s="6" t="s">
        <v>415</v>
      </c>
      <c r="BB189" s="8"/>
      <c r="BC189" s="8"/>
      <c r="BD189" s="8"/>
      <c r="BE189" s="8"/>
    </row>
    <row r="190" spans="1:57" ht="75" customHeight="1">
      <c r="A190" s="17">
        <v>7</v>
      </c>
      <c r="B190" s="18">
        <v>220183</v>
      </c>
      <c r="C190" s="6" t="s">
        <v>57</v>
      </c>
      <c r="D190" s="6" t="s">
        <v>403</v>
      </c>
      <c r="E190" s="33" t="s">
        <v>59</v>
      </c>
      <c r="F190" s="33"/>
      <c r="G190" s="17" t="s">
        <v>416</v>
      </c>
      <c r="H190" s="18" t="s">
        <v>411</v>
      </c>
      <c r="I190" s="18" t="s">
        <v>412</v>
      </c>
      <c r="J190" s="17">
        <v>1</v>
      </c>
      <c r="K190" s="17"/>
      <c r="L190" s="17" t="s">
        <v>63</v>
      </c>
      <c r="M190" s="17" t="s">
        <v>64</v>
      </c>
      <c r="N190" s="17" t="s">
        <v>324</v>
      </c>
      <c r="O190" s="28">
        <v>1496.4</v>
      </c>
      <c r="P190" s="28">
        <v>1546.8</v>
      </c>
      <c r="Q190" s="28">
        <v>909.6</v>
      </c>
      <c r="R190" s="28">
        <v>360.6</v>
      </c>
      <c r="S190" s="28">
        <v>158.4</v>
      </c>
      <c r="T190" s="28">
        <v>118.2</v>
      </c>
      <c r="U190" s="17" t="s">
        <v>66</v>
      </c>
      <c r="V190" s="17" t="s">
        <v>406</v>
      </c>
      <c r="W190" s="17" t="s">
        <v>67</v>
      </c>
      <c r="X190" s="20">
        <v>44720</v>
      </c>
      <c r="Y190" s="20">
        <v>44720</v>
      </c>
      <c r="Z190" s="17" t="s">
        <v>398</v>
      </c>
      <c r="AA190" s="17" t="s">
        <v>413</v>
      </c>
      <c r="AB190" s="6">
        <v>7726030449</v>
      </c>
      <c r="AC190" s="6">
        <v>771801001</v>
      </c>
      <c r="AD190" s="6" t="s">
        <v>417</v>
      </c>
      <c r="AE190" s="17" t="s">
        <v>614</v>
      </c>
      <c r="AF190" s="17">
        <v>876</v>
      </c>
      <c r="AG190" s="17" t="s">
        <v>156</v>
      </c>
      <c r="AH190" s="17">
        <v>1</v>
      </c>
      <c r="AI190" s="76" t="s">
        <v>72</v>
      </c>
      <c r="AJ190" s="17" t="s">
        <v>408</v>
      </c>
      <c r="AK190" s="20">
        <v>44740</v>
      </c>
      <c r="AL190" s="20">
        <v>44740</v>
      </c>
      <c r="AM190" s="20">
        <v>45869</v>
      </c>
      <c r="AN190" s="20">
        <v>45900</v>
      </c>
      <c r="AO190" s="17" t="s">
        <v>111</v>
      </c>
      <c r="AP190" s="11"/>
      <c r="AQ190" s="6"/>
      <c r="AR190" s="6"/>
      <c r="AS190" s="6"/>
      <c r="AT190" s="9"/>
      <c r="AU190" s="13"/>
      <c r="AV190" s="14"/>
      <c r="AW190" s="6"/>
      <c r="AX190" s="6"/>
      <c r="AY190" s="6"/>
      <c r="AZ190" s="6"/>
      <c r="BA190" s="6" t="s">
        <v>418</v>
      </c>
      <c r="BB190" s="12"/>
      <c r="BC190" s="12"/>
      <c r="BD190" s="12"/>
      <c r="BE190" s="12"/>
    </row>
    <row r="191" spans="1:57" ht="75" customHeight="1">
      <c r="A191" s="17">
        <v>7</v>
      </c>
      <c r="B191" s="18">
        <v>220184</v>
      </c>
      <c r="C191" s="6" t="s">
        <v>57</v>
      </c>
      <c r="D191" s="6" t="s">
        <v>403</v>
      </c>
      <c r="E191" s="6" t="s">
        <v>353</v>
      </c>
      <c r="F191" s="6"/>
      <c r="G191" s="17" t="s">
        <v>419</v>
      </c>
      <c r="H191" s="18" t="s">
        <v>343</v>
      </c>
      <c r="I191" s="18" t="s">
        <v>343</v>
      </c>
      <c r="J191" s="17">
        <v>1</v>
      </c>
      <c r="K191" s="17"/>
      <c r="L191" s="17" t="s">
        <v>63</v>
      </c>
      <c r="M191" s="17" t="s">
        <v>64</v>
      </c>
      <c r="N191" s="17" t="s">
        <v>65</v>
      </c>
      <c r="O191" s="28">
        <v>3000</v>
      </c>
      <c r="P191" s="28">
        <v>3600</v>
      </c>
      <c r="Q191" s="28">
        <v>3600</v>
      </c>
      <c r="R191" s="28"/>
      <c r="S191" s="28"/>
      <c r="T191" s="28"/>
      <c r="U191" s="17" t="s">
        <v>84</v>
      </c>
      <c r="V191" s="17" t="s">
        <v>406</v>
      </c>
      <c r="W191" s="17" t="s">
        <v>85</v>
      </c>
      <c r="X191" s="20">
        <f>Y191-35</f>
        <v>44901</v>
      </c>
      <c r="Y191" s="20">
        <v>44936</v>
      </c>
      <c r="Z191" s="17"/>
      <c r="AA191" s="17"/>
      <c r="AB191" s="6"/>
      <c r="AC191" s="6"/>
      <c r="AD191" s="59" t="s">
        <v>420</v>
      </c>
      <c r="AE191" s="17" t="s">
        <v>97</v>
      </c>
      <c r="AF191" s="17">
        <v>876</v>
      </c>
      <c r="AG191" s="17" t="s">
        <v>156</v>
      </c>
      <c r="AH191" s="17">
        <v>1</v>
      </c>
      <c r="AI191" s="76" t="s">
        <v>72</v>
      </c>
      <c r="AJ191" s="17" t="s">
        <v>408</v>
      </c>
      <c r="AK191" s="20">
        <v>44956</v>
      </c>
      <c r="AL191" s="20">
        <v>44956</v>
      </c>
      <c r="AM191" s="20">
        <v>45107</v>
      </c>
      <c r="AN191" s="20">
        <v>45137</v>
      </c>
      <c r="AO191" s="17">
        <v>2023</v>
      </c>
      <c r="AP191" s="11"/>
      <c r="AQ191" s="6"/>
      <c r="AR191" s="6"/>
      <c r="AS191" s="6"/>
      <c r="AT191" s="9"/>
      <c r="AU191" s="13"/>
      <c r="AV191" s="14"/>
      <c r="AW191" s="6"/>
      <c r="AX191" s="6"/>
      <c r="AY191" s="6"/>
      <c r="AZ191" s="6"/>
      <c r="BA191" s="6"/>
      <c r="BB191" s="8"/>
      <c r="BC191" s="8"/>
      <c r="BD191" s="8"/>
      <c r="BE191" s="8"/>
    </row>
    <row r="192" spans="1:57" ht="75" customHeight="1">
      <c r="A192" s="17">
        <v>7</v>
      </c>
      <c r="B192" s="18">
        <v>220185</v>
      </c>
      <c r="C192" s="17" t="s">
        <v>57</v>
      </c>
      <c r="D192" s="17" t="s">
        <v>428</v>
      </c>
      <c r="E192" s="17" t="s">
        <v>429</v>
      </c>
      <c r="F192" s="6"/>
      <c r="G192" s="17" t="s">
        <v>430</v>
      </c>
      <c r="H192" s="18" t="s">
        <v>593</v>
      </c>
      <c r="I192" s="18" t="s">
        <v>431</v>
      </c>
      <c r="J192" s="17">
        <v>1</v>
      </c>
      <c r="K192" s="17">
        <v>5</v>
      </c>
      <c r="L192" s="17" t="s">
        <v>63</v>
      </c>
      <c r="M192" s="17" t="s">
        <v>432</v>
      </c>
      <c r="N192" s="17" t="s">
        <v>65</v>
      </c>
      <c r="O192" s="28">
        <v>1000000</v>
      </c>
      <c r="P192" s="28">
        <v>1000000</v>
      </c>
      <c r="Q192" s="28">
        <v>100821.91780821918</v>
      </c>
      <c r="R192" s="28">
        <v>200000</v>
      </c>
      <c r="S192" s="28">
        <v>200000</v>
      </c>
      <c r="T192" s="28">
        <v>200000</v>
      </c>
      <c r="U192" s="17" t="s">
        <v>594</v>
      </c>
      <c r="V192" s="17" t="s">
        <v>57</v>
      </c>
      <c r="W192" s="17" t="s">
        <v>85</v>
      </c>
      <c r="X192" s="20">
        <v>44651</v>
      </c>
      <c r="Y192" s="20">
        <v>44721</v>
      </c>
      <c r="Z192" s="17"/>
      <c r="AA192" s="17"/>
      <c r="AB192" s="17"/>
      <c r="AC192" s="17"/>
      <c r="AD192" s="17" t="s">
        <v>433</v>
      </c>
      <c r="AE192" s="17" t="s">
        <v>97</v>
      </c>
      <c r="AF192" s="17">
        <v>384</v>
      </c>
      <c r="AG192" s="17" t="s">
        <v>434</v>
      </c>
      <c r="AH192" s="17">
        <v>2000000</v>
      </c>
      <c r="AI192" s="21" t="s">
        <v>72</v>
      </c>
      <c r="AJ192" s="17" t="s">
        <v>73</v>
      </c>
      <c r="AK192" s="20">
        <v>44742</v>
      </c>
      <c r="AL192" s="20">
        <v>44742</v>
      </c>
      <c r="AM192" s="20">
        <v>46567</v>
      </c>
      <c r="AN192" s="20">
        <v>46567</v>
      </c>
      <c r="AO192" s="17" t="s">
        <v>435</v>
      </c>
      <c r="AP192" s="11"/>
      <c r="AQ192" s="6"/>
      <c r="AR192" s="6"/>
      <c r="AS192" s="6"/>
      <c r="AT192" s="9"/>
      <c r="AU192" s="13"/>
      <c r="AV192" s="14"/>
      <c r="AW192" s="6"/>
      <c r="AX192" s="6"/>
      <c r="AY192" s="6"/>
      <c r="AZ192" s="6"/>
      <c r="BA192" s="17" t="s">
        <v>436</v>
      </c>
      <c r="BB192" s="28">
        <v>200000</v>
      </c>
      <c r="BC192" s="28">
        <v>99178.082191780792</v>
      </c>
      <c r="BD192" s="8"/>
      <c r="BE192" s="8"/>
    </row>
    <row r="193" spans="1:57" ht="75" customHeight="1">
      <c r="A193" s="17">
        <v>7</v>
      </c>
      <c r="B193" s="18">
        <v>220186</v>
      </c>
      <c r="C193" s="17" t="s">
        <v>57</v>
      </c>
      <c r="D193" s="17" t="s">
        <v>428</v>
      </c>
      <c r="E193" s="17" t="s">
        <v>429</v>
      </c>
      <c r="F193" s="6"/>
      <c r="G193" s="17" t="s">
        <v>430</v>
      </c>
      <c r="H193" s="18" t="s">
        <v>593</v>
      </c>
      <c r="I193" s="18" t="s">
        <v>431</v>
      </c>
      <c r="J193" s="17">
        <v>1</v>
      </c>
      <c r="K193" s="17">
        <v>5</v>
      </c>
      <c r="L193" s="17" t="s">
        <v>63</v>
      </c>
      <c r="M193" s="17" t="s">
        <v>432</v>
      </c>
      <c r="N193" s="17" t="s">
        <v>65</v>
      </c>
      <c r="O193" s="28">
        <v>1000000</v>
      </c>
      <c r="P193" s="28">
        <v>1000000</v>
      </c>
      <c r="Q193" s="28">
        <v>100821.91780821918</v>
      </c>
      <c r="R193" s="28">
        <v>200000</v>
      </c>
      <c r="S193" s="28">
        <v>200000</v>
      </c>
      <c r="T193" s="28">
        <v>200000</v>
      </c>
      <c r="U193" s="17" t="s">
        <v>594</v>
      </c>
      <c r="V193" s="17" t="s">
        <v>57</v>
      </c>
      <c r="W193" s="17" t="s">
        <v>85</v>
      </c>
      <c r="X193" s="20">
        <v>44651</v>
      </c>
      <c r="Y193" s="20">
        <v>44721</v>
      </c>
      <c r="Z193" s="17"/>
      <c r="AA193" s="17"/>
      <c r="AB193" s="17"/>
      <c r="AC193" s="17"/>
      <c r="AD193" s="17" t="s">
        <v>433</v>
      </c>
      <c r="AE193" s="17" t="s">
        <v>97</v>
      </c>
      <c r="AF193" s="17">
        <v>384</v>
      </c>
      <c r="AG193" s="17" t="s">
        <v>434</v>
      </c>
      <c r="AH193" s="17">
        <v>2000000</v>
      </c>
      <c r="AI193" s="21" t="s">
        <v>72</v>
      </c>
      <c r="AJ193" s="17" t="s">
        <v>73</v>
      </c>
      <c r="AK193" s="20">
        <v>44742</v>
      </c>
      <c r="AL193" s="20">
        <v>44742</v>
      </c>
      <c r="AM193" s="20">
        <v>46567</v>
      </c>
      <c r="AN193" s="20">
        <v>46567</v>
      </c>
      <c r="AO193" s="17" t="s">
        <v>435</v>
      </c>
      <c r="AP193" s="11"/>
      <c r="AQ193" s="6"/>
      <c r="AR193" s="6"/>
      <c r="AS193" s="6"/>
      <c r="AT193" s="9"/>
      <c r="AU193" s="13"/>
      <c r="AV193" s="14"/>
      <c r="AW193" s="6"/>
      <c r="AX193" s="6"/>
      <c r="AY193" s="6"/>
      <c r="AZ193" s="6"/>
      <c r="BA193" s="17" t="s">
        <v>436</v>
      </c>
      <c r="BB193" s="28">
        <v>200000</v>
      </c>
      <c r="BC193" s="28">
        <v>99178.082191780792</v>
      </c>
      <c r="BD193" s="8"/>
      <c r="BE193" s="8"/>
    </row>
    <row r="194" spans="1:57" ht="75" customHeight="1">
      <c r="A194" s="17">
        <v>7</v>
      </c>
      <c r="B194" s="18">
        <v>220187</v>
      </c>
      <c r="C194" s="17" t="s">
        <v>57</v>
      </c>
      <c r="D194" s="17" t="s">
        <v>428</v>
      </c>
      <c r="E194" s="17" t="s">
        <v>429</v>
      </c>
      <c r="F194" s="6"/>
      <c r="G194" s="17" t="s">
        <v>430</v>
      </c>
      <c r="H194" s="18" t="s">
        <v>593</v>
      </c>
      <c r="I194" s="18" t="s">
        <v>431</v>
      </c>
      <c r="J194" s="17">
        <v>1</v>
      </c>
      <c r="K194" s="17">
        <v>5</v>
      </c>
      <c r="L194" s="17" t="s">
        <v>63</v>
      </c>
      <c r="M194" s="17" t="s">
        <v>432</v>
      </c>
      <c r="N194" s="17" t="s">
        <v>65</v>
      </c>
      <c r="O194" s="28">
        <v>1000000</v>
      </c>
      <c r="P194" s="28">
        <v>1000000</v>
      </c>
      <c r="Q194" s="28">
        <v>100821.91780821918</v>
      </c>
      <c r="R194" s="28">
        <v>200000</v>
      </c>
      <c r="S194" s="28">
        <v>200000</v>
      </c>
      <c r="T194" s="28">
        <v>200000</v>
      </c>
      <c r="U194" s="17" t="s">
        <v>594</v>
      </c>
      <c r="V194" s="17" t="s">
        <v>57</v>
      </c>
      <c r="W194" s="17" t="s">
        <v>85</v>
      </c>
      <c r="X194" s="20">
        <v>44651</v>
      </c>
      <c r="Y194" s="20">
        <v>44721</v>
      </c>
      <c r="Z194" s="17"/>
      <c r="AA194" s="17"/>
      <c r="AB194" s="17"/>
      <c r="AC194" s="17"/>
      <c r="AD194" s="17" t="s">
        <v>433</v>
      </c>
      <c r="AE194" s="17" t="s">
        <v>97</v>
      </c>
      <c r="AF194" s="17">
        <v>384</v>
      </c>
      <c r="AG194" s="17" t="s">
        <v>434</v>
      </c>
      <c r="AH194" s="17">
        <v>2000000</v>
      </c>
      <c r="AI194" s="21" t="s">
        <v>72</v>
      </c>
      <c r="AJ194" s="17" t="s">
        <v>73</v>
      </c>
      <c r="AK194" s="20">
        <v>44742</v>
      </c>
      <c r="AL194" s="20">
        <v>44742</v>
      </c>
      <c r="AM194" s="20">
        <v>46567</v>
      </c>
      <c r="AN194" s="20">
        <v>46567</v>
      </c>
      <c r="AO194" s="17" t="s">
        <v>435</v>
      </c>
      <c r="AP194" s="11"/>
      <c r="AQ194" s="6"/>
      <c r="AR194" s="6"/>
      <c r="AS194" s="6"/>
      <c r="AT194" s="9"/>
      <c r="AU194" s="13"/>
      <c r="AV194" s="14"/>
      <c r="AW194" s="6"/>
      <c r="AX194" s="6"/>
      <c r="AY194" s="6"/>
      <c r="AZ194" s="6"/>
      <c r="BA194" s="17" t="s">
        <v>436</v>
      </c>
      <c r="BB194" s="28">
        <v>200000</v>
      </c>
      <c r="BC194" s="28">
        <v>99178.082191780792</v>
      </c>
      <c r="BD194" s="8"/>
      <c r="BE194" s="8"/>
    </row>
    <row r="195" spans="1:57" ht="75" customHeight="1">
      <c r="A195" s="17">
        <v>7</v>
      </c>
      <c r="B195" s="18">
        <v>220188</v>
      </c>
      <c r="C195" s="17" t="s">
        <v>57</v>
      </c>
      <c r="D195" s="17" t="s">
        <v>428</v>
      </c>
      <c r="E195" s="17" t="s">
        <v>429</v>
      </c>
      <c r="F195" s="6"/>
      <c r="G195" s="17" t="s">
        <v>430</v>
      </c>
      <c r="H195" s="18" t="s">
        <v>593</v>
      </c>
      <c r="I195" s="18" t="s">
        <v>431</v>
      </c>
      <c r="J195" s="17">
        <v>1</v>
      </c>
      <c r="K195" s="17">
        <v>5</v>
      </c>
      <c r="L195" s="17" t="s">
        <v>63</v>
      </c>
      <c r="M195" s="17" t="s">
        <v>432</v>
      </c>
      <c r="N195" s="17" t="s">
        <v>65</v>
      </c>
      <c r="O195" s="28">
        <v>1000000</v>
      </c>
      <c r="P195" s="28">
        <v>1000000</v>
      </c>
      <c r="Q195" s="28">
        <v>66849.315068493146</v>
      </c>
      <c r="R195" s="28">
        <v>200000</v>
      </c>
      <c r="S195" s="28">
        <v>200000</v>
      </c>
      <c r="T195" s="28">
        <v>200000</v>
      </c>
      <c r="U195" s="17" t="s">
        <v>594</v>
      </c>
      <c r="V195" s="17" t="s">
        <v>57</v>
      </c>
      <c r="W195" s="17" t="s">
        <v>85</v>
      </c>
      <c r="X195" s="20">
        <v>44712</v>
      </c>
      <c r="Y195" s="20">
        <v>44782</v>
      </c>
      <c r="Z195" s="17"/>
      <c r="AA195" s="17"/>
      <c r="AB195" s="17"/>
      <c r="AC195" s="17"/>
      <c r="AD195" s="17" t="s">
        <v>433</v>
      </c>
      <c r="AE195" s="17" t="s">
        <v>97</v>
      </c>
      <c r="AF195" s="17">
        <v>384</v>
      </c>
      <c r="AG195" s="17" t="s">
        <v>434</v>
      </c>
      <c r="AH195" s="17">
        <v>2000000</v>
      </c>
      <c r="AI195" s="21" t="s">
        <v>72</v>
      </c>
      <c r="AJ195" s="17" t="s">
        <v>73</v>
      </c>
      <c r="AK195" s="20">
        <v>44804</v>
      </c>
      <c r="AL195" s="20">
        <v>44804</v>
      </c>
      <c r="AM195" s="20">
        <v>46629</v>
      </c>
      <c r="AN195" s="20">
        <v>46629</v>
      </c>
      <c r="AO195" s="17" t="s">
        <v>435</v>
      </c>
      <c r="AP195" s="11"/>
      <c r="AQ195" s="6"/>
      <c r="AR195" s="6"/>
      <c r="AS195" s="6"/>
      <c r="AT195" s="9"/>
      <c r="AU195" s="13"/>
      <c r="AV195" s="14"/>
      <c r="AW195" s="6"/>
      <c r="AX195" s="6"/>
      <c r="AY195" s="6"/>
      <c r="AZ195" s="6"/>
      <c r="BA195" s="17" t="s">
        <v>436</v>
      </c>
      <c r="BB195" s="28">
        <v>200000</v>
      </c>
      <c r="BC195" s="28">
        <v>133150.68493150687</v>
      </c>
      <c r="BD195" s="8"/>
      <c r="BE195" s="8"/>
    </row>
    <row r="196" spans="1:57" ht="75" customHeight="1">
      <c r="A196" s="17">
        <v>7</v>
      </c>
      <c r="B196" s="18">
        <v>220189</v>
      </c>
      <c r="C196" s="17" t="s">
        <v>57</v>
      </c>
      <c r="D196" s="17" t="s">
        <v>428</v>
      </c>
      <c r="E196" s="17" t="s">
        <v>429</v>
      </c>
      <c r="F196" s="6"/>
      <c r="G196" s="17" t="s">
        <v>430</v>
      </c>
      <c r="H196" s="18" t="s">
        <v>593</v>
      </c>
      <c r="I196" s="18" t="s">
        <v>431</v>
      </c>
      <c r="J196" s="17">
        <v>1</v>
      </c>
      <c r="K196" s="17">
        <v>5</v>
      </c>
      <c r="L196" s="17" t="s">
        <v>63</v>
      </c>
      <c r="M196" s="17" t="s">
        <v>432</v>
      </c>
      <c r="N196" s="17" t="s">
        <v>65</v>
      </c>
      <c r="O196" s="28">
        <v>1000000</v>
      </c>
      <c r="P196" s="28">
        <v>1000000</v>
      </c>
      <c r="Q196" s="28">
        <v>66849.315068493146</v>
      </c>
      <c r="R196" s="28">
        <v>200000</v>
      </c>
      <c r="S196" s="28">
        <v>200000</v>
      </c>
      <c r="T196" s="28">
        <v>200000</v>
      </c>
      <c r="U196" s="17" t="s">
        <v>594</v>
      </c>
      <c r="V196" s="17" t="s">
        <v>57</v>
      </c>
      <c r="W196" s="17" t="s">
        <v>85</v>
      </c>
      <c r="X196" s="20">
        <v>44712</v>
      </c>
      <c r="Y196" s="20">
        <v>44782</v>
      </c>
      <c r="Z196" s="17"/>
      <c r="AA196" s="17"/>
      <c r="AB196" s="17"/>
      <c r="AC196" s="17"/>
      <c r="AD196" s="17" t="s">
        <v>433</v>
      </c>
      <c r="AE196" s="17" t="s">
        <v>97</v>
      </c>
      <c r="AF196" s="17">
        <v>384</v>
      </c>
      <c r="AG196" s="17" t="s">
        <v>434</v>
      </c>
      <c r="AH196" s="17">
        <v>2000000</v>
      </c>
      <c r="AI196" s="21" t="s">
        <v>72</v>
      </c>
      <c r="AJ196" s="17" t="s">
        <v>73</v>
      </c>
      <c r="AK196" s="20">
        <v>44804</v>
      </c>
      <c r="AL196" s="20">
        <v>44804</v>
      </c>
      <c r="AM196" s="20">
        <v>46629</v>
      </c>
      <c r="AN196" s="20">
        <v>46629</v>
      </c>
      <c r="AO196" s="17" t="s">
        <v>435</v>
      </c>
      <c r="AP196" s="11"/>
      <c r="AQ196" s="6"/>
      <c r="AR196" s="6"/>
      <c r="AS196" s="6"/>
      <c r="AT196" s="9"/>
      <c r="AU196" s="13"/>
      <c r="AV196" s="14"/>
      <c r="AW196" s="6"/>
      <c r="AX196" s="6"/>
      <c r="AY196" s="6"/>
      <c r="AZ196" s="6"/>
      <c r="BA196" s="17" t="s">
        <v>436</v>
      </c>
      <c r="BB196" s="28">
        <v>200000</v>
      </c>
      <c r="BC196" s="28">
        <v>133150.68493150687</v>
      </c>
      <c r="BD196" s="8"/>
      <c r="BE196" s="8"/>
    </row>
    <row r="197" spans="1:57" ht="75" customHeight="1">
      <c r="A197" s="17">
        <v>7</v>
      </c>
      <c r="B197" s="18">
        <v>220190</v>
      </c>
      <c r="C197" s="17" t="s">
        <v>57</v>
      </c>
      <c r="D197" s="17" t="s">
        <v>428</v>
      </c>
      <c r="E197" s="17" t="s">
        <v>429</v>
      </c>
      <c r="F197" s="6"/>
      <c r="G197" s="17" t="s">
        <v>430</v>
      </c>
      <c r="H197" s="18" t="s">
        <v>593</v>
      </c>
      <c r="I197" s="18" t="s">
        <v>431</v>
      </c>
      <c r="J197" s="17">
        <v>1</v>
      </c>
      <c r="K197" s="17">
        <v>5</v>
      </c>
      <c r="L197" s="17" t="s">
        <v>63</v>
      </c>
      <c r="M197" s="17" t="s">
        <v>432</v>
      </c>
      <c r="N197" s="17" t="s">
        <v>65</v>
      </c>
      <c r="O197" s="28">
        <v>1000000</v>
      </c>
      <c r="P197" s="28">
        <v>1000000</v>
      </c>
      <c r="Q197" s="28">
        <v>66849.315068493146</v>
      </c>
      <c r="R197" s="28">
        <v>200000</v>
      </c>
      <c r="S197" s="28">
        <v>200000</v>
      </c>
      <c r="T197" s="28">
        <v>200000</v>
      </c>
      <c r="U197" s="17" t="s">
        <v>594</v>
      </c>
      <c r="V197" s="17" t="s">
        <v>57</v>
      </c>
      <c r="W197" s="17" t="s">
        <v>85</v>
      </c>
      <c r="X197" s="20">
        <v>44712</v>
      </c>
      <c r="Y197" s="20">
        <v>44782</v>
      </c>
      <c r="Z197" s="17"/>
      <c r="AA197" s="17"/>
      <c r="AB197" s="17"/>
      <c r="AC197" s="17"/>
      <c r="AD197" s="17" t="s">
        <v>433</v>
      </c>
      <c r="AE197" s="17" t="s">
        <v>97</v>
      </c>
      <c r="AF197" s="17">
        <v>384</v>
      </c>
      <c r="AG197" s="17" t="s">
        <v>434</v>
      </c>
      <c r="AH197" s="17">
        <v>2000000</v>
      </c>
      <c r="AI197" s="21" t="s">
        <v>72</v>
      </c>
      <c r="AJ197" s="17" t="s">
        <v>73</v>
      </c>
      <c r="AK197" s="20">
        <v>44804</v>
      </c>
      <c r="AL197" s="20">
        <v>44804</v>
      </c>
      <c r="AM197" s="20">
        <v>46629</v>
      </c>
      <c r="AN197" s="20">
        <v>46629</v>
      </c>
      <c r="AO197" s="17" t="s">
        <v>435</v>
      </c>
      <c r="AP197" s="11"/>
      <c r="AQ197" s="6"/>
      <c r="AR197" s="6"/>
      <c r="AS197" s="6"/>
      <c r="AT197" s="9"/>
      <c r="AU197" s="13"/>
      <c r="AV197" s="14"/>
      <c r="AW197" s="6"/>
      <c r="AX197" s="6"/>
      <c r="AY197" s="6"/>
      <c r="AZ197" s="6"/>
      <c r="BA197" s="17" t="s">
        <v>436</v>
      </c>
      <c r="BB197" s="28">
        <v>200000</v>
      </c>
      <c r="BC197" s="28">
        <v>133150.68493150687</v>
      </c>
      <c r="BD197" s="8"/>
      <c r="BE197" s="8"/>
    </row>
    <row r="198" spans="1:57" ht="75" customHeight="1">
      <c r="A198" s="17">
        <v>7</v>
      </c>
      <c r="B198" s="18">
        <v>220191</v>
      </c>
      <c r="C198" s="17" t="s">
        <v>57</v>
      </c>
      <c r="D198" s="17" t="s">
        <v>428</v>
      </c>
      <c r="E198" s="17" t="s">
        <v>429</v>
      </c>
      <c r="F198" s="6"/>
      <c r="G198" s="17" t="s">
        <v>430</v>
      </c>
      <c r="H198" s="18" t="s">
        <v>593</v>
      </c>
      <c r="I198" s="18" t="s">
        <v>431</v>
      </c>
      <c r="J198" s="17">
        <v>1</v>
      </c>
      <c r="K198" s="17">
        <v>5</v>
      </c>
      <c r="L198" s="17" t="s">
        <v>63</v>
      </c>
      <c r="M198" s="17" t="s">
        <v>432</v>
      </c>
      <c r="N198" s="17" t="s">
        <v>65</v>
      </c>
      <c r="O198" s="28">
        <v>1000000</v>
      </c>
      <c r="P198" s="28">
        <v>1000000</v>
      </c>
      <c r="Q198" s="28">
        <v>33424.657534246573</v>
      </c>
      <c r="R198" s="28">
        <v>200000</v>
      </c>
      <c r="S198" s="28">
        <v>200000</v>
      </c>
      <c r="T198" s="28">
        <v>200000</v>
      </c>
      <c r="U198" s="17" t="s">
        <v>594</v>
      </c>
      <c r="V198" s="17" t="s">
        <v>57</v>
      </c>
      <c r="W198" s="17" t="s">
        <v>85</v>
      </c>
      <c r="X198" s="20">
        <v>44773</v>
      </c>
      <c r="Y198" s="20">
        <v>44843</v>
      </c>
      <c r="Z198" s="17"/>
      <c r="AA198" s="17"/>
      <c r="AB198" s="17"/>
      <c r="AC198" s="17"/>
      <c r="AD198" s="17" t="s">
        <v>433</v>
      </c>
      <c r="AE198" s="17" t="s">
        <v>97</v>
      </c>
      <c r="AF198" s="17">
        <v>384</v>
      </c>
      <c r="AG198" s="17" t="s">
        <v>434</v>
      </c>
      <c r="AH198" s="17">
        <v>2000000</v>
      </c>
      <c r="AI198" s="21" t="s">
        <v>72</v>
      </c>
      <c r="AJ198" s="17" t="s">
        <v>73</v>
      </c>
      <c r="AK198" s="20">
        <v>44865</v>
      </c>
      <c r="AL198" s="20">
        <v>44865</v>
      </c>
      <c r="AM198" s="20">
        <v>46690</v>
      </c>
      <c r="AN198" s="20">
        <v>46690</v>
      </c>
      <c r="AO198" s="17" t="s">
        <v>435</v>
      </c>
      <c r="AP198" s="11"/>
      <c r="AQ198" s="6"/>
      <c r="AR198" s="6"/>
      <c r="AS198" s="6"/>
      <c r="AT198" s="9"/>
      <c r="AU198" s="13"/>
      <c r="AV198" s="14"/>
      <c r="AW198" s="6"/>
      <c r="AX198" s="6"/>
      <c r="AY198" s="6"/>
      <c r="AZ198" s="6"/>
      <c r="BA198" s="17" t="s">
        <v>436</v>
      </c>
      <c r="BB198" s="28">
        <v>200000</v>
      </c>
      <c r="BC198" s="28">
        <v>166575.34246575343</v>
      </c>
      <c r="BD198" s="8"/>
      <c r="BE198" s="8"/>
    </row>
    <row r="199" spans="1:57" ht="75" customHeight="1">
      <c r="A199" s="17">
        <v>7</v>
      </c>
      <c r="B199" s="18">
        <v>220192</v>
      </c>
      <c r="C199" s="17" t="s">
        <v>57</v>
      </c>
      <c r="D199" s="17" t="s">
        <v>428</v>
      </c>
      <c r="E199" s="17" t="s">
        <v>429</v>
      </c>
      <c r="F199" s="6"/>
      <c r="G199" s="17" t="s">
        <v>430</v>
      </c>
      <c r="H199" s="18" t="s">
        <v>593</v>
      </c>
      <c r="I199" s="18" t="s">
        <v>431</v>
      </c>
      <c r="J199" s="17">
        <v>1</v>
      </c>
      <c r="K199" s="17">
        <v>5</v>
      </c>
      <c r="L199" s="17" t="s">
        <v>63</v>
      </c>
      <c r="M199" s="17" t="s">
        <v>432</v>
      </c>
      <c r="N199" s="17" t="s">
        <v>65</v>
      </c>
      <c r="O199" s="28">
        <v>1000000</v>
      </c>
      <c r="P199" s="28">
        <v>1000000</v>
      </c>
      <c r="Q199" s="28">
        <v>33424.657534246573</v>
      </c>
      <c r="R199" s="28">
        <v>200000</v>
      </c>
      <c r="S199" s="28">
        <v>200000</v>
      </c>
      <c r="T199" s="28">
        <v>200000</v>
      </c>
      <c r="U199" s="17" t="s">
        <v>594</v>
      </c>
      <c r="V199" s="17" t="s">
        <v>57</v>
      </c>
      <c r="W199" s="17" t="s">
        <v>85</v>
      </c>
      <c r="X199" s="20">
        <v>44773</v>
      </c>
      <c r="Y199" s="20">
        <v>44843</v>
      </c>
      <c r="Z199" s="17"/>
      <c r="AA199" s="17"/>
      <c r="AB199" s="17"/>
      <c r="AC199" s="17"/>
      <c r="AD199" s="17" t="s">
        <v>433</v>
      </c>
      <c r="AE199" s="17" t="s">
        <v>97</v>
      </c>
      <c r="AF199" s="17">
        <v>384</v>
      </c>
      <c r="AG199" s="17" t="s">
        <v>434</v>
      </c>
      <c r="AH199" s="17">
        <v>2000000</v>
      </c>
      <c r="AI199" s="21" t="s">
        <v>72</v>
      </c>
      <c r="AJ199" s="17" t="s">
        <v>73</v>
      </c>
      <c r="AK199" s="20">
        <v>44865</v>
      </c>
      <c r="AL199" s="20">
        <v>44865</v>
      </c>
      <c r="AM199" s="20">
        <v>46690</v>
      </c>
      <c r="AN199" s="20">
        <v>46690</v>
      </c>
      <c r="AO199" s="17" t="s">
        <v>435</v>
      </c>
      <c r="AP199" s="11"/>
      <c r="AQ199" s="6"/>
      <c r="AR199" s="6"/>
      <c r="AS199" s="6"/>
      <c r="AT199" s="9"/>
      <c r="AU199" s="13"/>
      <c r="AV199" s="14"/>
      <c r="AW199" s="6"/>
      <c r="AX199" s="6"/>
      <c r="AY199" s="6"/>
      <c r="AZ199" s="6"/>
      <c r="BA199" s="17" t="s">
        <v>436</v>
      </c>
      <c r="BB199" s="28">
        <v>200000</v>
      </c>
      <c r="BC199" s="28">
        <v>166575.34246575343</v>
      </c>
      <c r="BD199" s="8"/>
      <c r="BE199" s="8"/>
    </row>
    <row r="200" spans="1:57" ht="75" customHeight="1">
      <c r="A200" s="17">
        <v>7</v>
      </c>
      <c r="B200" s="18">
        <v>220193</v>
      </c>
      <c r="C200" s="17" t="s">
        <v>57</v>
      </c>
      <c r="D200" s="17" t="s">
        <v>428</v>
      </c>
      <c r="E200" s="17" t="s">
        <v>429</v>
      </c>
      <c r="F200" s="6"/>
      <c r="G200" s="17" t="s">
        <v>430</v>
      </c>
      <c r="H200" s="18" t="s">
        <v>593</v>
      </c>
      <c r="I200" s="18" t="s">
        <v>431</v>
      </c>
      <c r="J200" s="17">
        <v>1</v>
      </c>
      <c r="K200" s="17">
        <v>5</v>
      </c>
      <c r="L200" s="17" t="s">
        <v>63</v>
      </c>
      <c r="M200" s="17" t="s">
        <v>432</v>
      </c>
      <c r="N200" s="17" t="s">
        <v>65</v>
      </c>
      <c r="O200" s="28">
        <v>1000000</v>
      </c>
      <c r="P200" s="28">
        <v>1000000</v>
      </c>
      <c r="Q200" s="28">
        <v>33424.657534246573</v>
      </c>
      <c r="R200" s="28">
        <v>200000</v>
      </c>
      <c r="S200" s="28">
        <v>200000</v>
      </c>
      <c r="T200" s="28">
        <v>200000</v>
      </c>
      <c r="U200" s="17" t="s">
        <v>594</v>
      </c>
      <c r="V200" s="17" t="s">
        <v>57</v>
      </c>
      <c r="W200" s="17" t="s">
        <v>85</v>
      </c>
      <c r="X200" s="20">
        <v>44773</v>
      </c>
      <c r="Y200" s="20">
        <v>44843</v>
      </c>
      <c r="Z200" s="17"/>
      <c r="AA200" s="17"/>
      <c r="AB200" s="17"/>
      <c r="AC200" s="17"/>
      <c r="AD200" s="17" t="s">
        <v>433</v>
      </c>
      <c r="AE200" s="17" t="s">
        <v>97</v>
      </c>
      <c r="AF200" s="17">
        <v>384</v>
      </c>
      <c r="AG200" s="17" t="s">
        <v>434</v>
      </c>
      <c r="AH200" s="17">
        <v>2000000</v>
      </c>
      <c r="AI200" s="21" t="s">
        <v>72</v>
      </c>
      <c r="AJ200" s="17" t="s">
        <v>73</v>
      </c>
      <c r="AK200" s="20">
        <v>44865</v>
      </c>
      <c r="AL200" s="20">
        <v>44865</v>
      </c>
      <c r="AM200" s="20">
        <v>46690</v>
      </c>
      <c r="AN200" s="20">
        <v>46690</v>
      </c>
      <c r="AO200" s="17" t="s">
        <v>435</v>
      </c>
      <c r="AP200" s="11"/>
      <c r="AQ200" s="6"/>
      <c r="AR200" s="6"/>
      <c r="AS200" s="6"/>
      <c r="AT200" s="9"/>
      <c r="AU200" s="13"/>
      <c r="AV200" s="14"/>
      <c r="AW200" s="6"/>
      <c r="AX200" s="6"/>
      <c r="AY200" s="6"/>
      <c r="AZ200" s="6"/>
      <c r="BA200" s="17" t="s">
        <v>436</v>
      </c>
      <c r="BB200" s="28">
        <v>200000</v>
      </c>
      <c r="BC200" s="28">
        <v>166575.34246575343</v>
      </c>
      <c r="BD200" s="8"/>
      <c r="BE200" s="8"/>
    </row>
    <row r="201" spans="1:57" ht="75" customHeight="1">
      <c r="A201" s="17">
        <v>7</v>
      </c>
      <c r="B201" s="18">
        <v>220194</v>
      </c>
      <c r="C201" s="17" t="s">
        <v>57</v>
      </c>
      <c r="D201" s="17" t="s">
        <v>428</v>
      </c>
      <c r="E201" s="17" t="s">
        <v>429</v>
      </c>
      <c r="F201" s="6"/>
      <c r="G201" s="17" t="s">
        <v>430</v>
      </c>
      <c r="H201" s="18" t="s">
        <v>593</v>
      </c>
      <c r="I201" s="18" t="s">
        <v>431</v>
      </c>
      <c r="J201" s="17">
        <v>1</v>
      </c>
      <c r="K201" s="17">
        <v>5</v>
      </c>
      <c r="L201" s="17" t="s">
        <v>63</v>
      </c>
      <c r="M201" s="17" t="s">
        <v>432</v>
      </c>
      <c r="N201" s="17" t="s">
        <v>65</v>
      </c>
      <c r="O201" s="28">
        <v>1000000</v>
      </c>
      <c r="P201" s="28">
        <v>1000000</v>
      </c>
      <c r="Q201" s="28">
        <v>33424.657534246573</v>
      </c>
      <c r="R201" s="28">
        <v>200000</v>
      </c>
      <c r="S201" s="28">
        <v>200000</v>
      </c>
      <c r="T201" s="28">
        <v>200000</v>
      </c>
      <c r="U201" s="17" t="s">
        <v>594</v>
      </c>
      <c r="V201" s="17" t="s">
        <v>57</v>
      </c>
      <c r="W201" s="17" t="s">
        <v>85</v>
      </c>
      <c r="X201" s="20">
        <v>44773</v>
      </c>
      <c r="Y201" s="20">
        <v>44843</v>
      </c>
      <c r="Z201" s="17"/>
      <c r="AA201" s="17"/>
      <c r="AB201" s="17"/>
      <c r="AC201" s="17"/>
      <c r="AD201" s="17" t="s">
        <v>433</v>
      </c>
      <c r="AE201" s="17" t="s">
        <v>97</v>
      </c>
      <c r="AF201" s="17">
        <v>384</v>
      </c>
      <c r="AG201" s="17" t="s">
        <v>434</v>
      </c>
      <c r="AH201" s="17">
        <v>2000000</v>
      </c>
      <c r="AI201" s="21" t="s">
        <v>72</v>
      </c>
      <c r="AJ201" s="17" t="s">
        <v>73</v>
      </c>
      <c r="AK201" s="20">
        <v>44865</v>
      </c>
      <c r="AL201" s="20">
        <v>44865</v>
      </c>
      <c r="AM201" s="20">
        <v>46690</v>
      </c>
      <c r="AN201" s="20">
        <v>46690</v>
      </c>
      <c r="AO201" s="17" t="s">
        <v>435</v>
      </c>
      <c r="AP201" s="11"/>
      <c r="AQ201" s="6"/>
      <c r="AR201" s="6"/>
      <c r="AS201" s="6"/>
      <c r="AT201" s="9"/>
      <c r="AU201" s="13"/>
      <c r="AV201" s="14"/>
      <c r="AW201" s="6"/>
      <c r="AX201" s="6"/>
      <c r="AY201" s="6"/>
      <c r="AZ201" s="6"/>
      <c r="BA201" s="17" t="s">
        <v>436</v>
      </c>
      <c r="BB201" s="28">
        <v>200000</v>
      </c>
      <c r="BC201" s="28">
        <v>166575.34246575343</v>
      </c>
      <c r="BD201" s="8"/>
      <c r="BE201" s="8"/>
    </row>
    <row r="202" spans="1:57" ht="75" customHeight="1">
      <c r="A202" s="17">
        <v>7</v>
      </c>
      <c r="B202" s="18">
        <v>220195</v>
      </c>
      <c r="C202" s="17" t="s">
        <v>57</v>
      </c>
      <c r="D202" s="17" t="s">
        <v>428</v>
      </c>
      <c r="E202" s="17" t="s">
        <v>59</v>
      </c>
      <c r="F202" s="6"/>
      <c r="G202" s="17" t="s">
        <v>437</v>
      </c>
      <c r="H202" s="18" t="s">
        <v>438</v>
      </c>
      <c r="I202" s="18" t="s">
        <v>439</v>
      </c>
      <c r="J202" s="17">
        <v>1</v>
      </c>
      <c r="K202" s="17">
        <v>5</v>
      </c>
      <c r="L202" s="17" t="s">
        <v>365</v>
      </c>
      <c r="M202" s="17" t="s">
        <v>440</v>
      </c>
      <c r="N202" s="17" t="s">
        <v>441</v>
      </c>
      <c r="O202" s="28">
        <v>104437.285958333</v>
      </c>
      <c r="P202" s="28">
        <v>125324.74314999999</v>
      </c>
      <c r="Q202" s="28">
        <v>125324.74314999999</v>
      </c>
      <c r="R202" s="28"/>
      <c r="S202" s="28"/>
      <c r="T202" s="28"/>
      <c r="U202" s="17" t="s">
        <v>66</v>
      </c>
      <c r="V202" s="17" t="s">
        <v>57</v>
      </c>
      <c r="W202" s="17" t="s">
        <v>67</v>
      </c>
      <c r="X202" s="20">
        <v>44572</v>
      </c>
      <c r="Y202" s="20">
        <v>44572</v>
      </c>
      <c r="Z202" s="17" t="s">
        <v>613</v>
      </c>
      <c r="AA202" s="17" t="s">
        <v>109</v>
      </c>
      <c r="AB202" s="17">
        <v>7728662669</v>
      </c>
      <c r="AC202" s="17">
        <v>997650001</v>
      </c>
      <c r="AD202" s="17" t="s">
        <v>437</v>
      </c>
      <c r="AE202" s="17" t="s">
        <v>70</v>
      </c>
      <c r="AF202" s="17">
        <v>876</v>
      </c>
      <c r="AG202" s="17" t="s">
        <v>71</v>
      </c>
      <c r="AH202" s="17">
        <v>1</v>
      </c>
      <c r="AI202" s="21" t="s">
        <v>72</v>
      </c>
      <c r="AJ202" s="17" t="s">
        <v>73</v>
      </c>
      <c r="AK202" s="20">
        <v>44592</v>
      </c>
      <c r="AL202" s="20">
        <v>44562</v>
      </c>
      <c r="AM202" s="20">
        <v>44926</v>
      </c>
      <c r="AN202" s="20">
        <v>44926</v>
      </c>
      <c r="AO202" s="17">
        <v>2022</v>
      </c>
      <c r="AP202" s="11"/>
      <c r="AQ202" s="6"/>
      <c r="AR202" s="6"/>
      <c r="AS202" s="6"/>
      <c r="AT202" s="9"/>
      <c r="AU202" s="13"/>
      <c r="AV202" s="14"/>
      <c r="AW202" s="6"/>
      <c r="AX202" s="6"/>
      <c r="AY202" s="6"/>
      <c r="AZ202" s="6"/>
      <c r="BA202" s="17"/>
      <c r="BB202" s="8"/>
      <c r="BC202" s="8"/>
      <c r="BD202" s="8"/>
      <c r="BE202" s="8"/>
    </row>
    <row r="203" spans="1:57" ht="75" customHeight="1">
      <c r="A203" s="17">
        <v>7</v>
      </c>
      <c r="B203" s="18">
        <v>220196</v>
      </c>
      <c r="C203" s="6" t="s">
        <v>57</v>
      </c>
      <c r="D203" s="6" t="s">
        <v>442</v>
      </c>
      <c r="E203" s="6" t="s">
        <v>59</v>
      </c>
      <c r="F203" s="6"/>
      <c r="G203" s="17" t="s">
        <v>443</v>
      </c>
      <c r="H203" s="18" t="s">
        <v>444</v>
      </c>
      <c r="I203" s="18" t="s">
        <v>445</v>
      </c>
      <c r="J203" s="17">
        <v>1</v>
      </c>
      <c r="K203" s="17"/>
      <c r="L203" s="17" t="s">
        <v>365</v>
      </c>
      <c r="M203" s="17" t="s">
        <v>83</v>
      </c>
      <c r="N203" s="17" t="s">
        <v>65</v>
      </c>
      <c r="O203" s="28">
        <v>1924</v>
      </c>
      <c r="P203" s="28">
        <v>1924</v>
      </c>
      <c r="Q203" s="28">
        <v>1924</v>
      </c>
      <c r="R203" s="28"/>
      <c r="S203" s="28"/>
      <c r="T203" s="28"/>
      <c r="U203" s="17" t="s">
        <v>84</v>
      </c>
      <c r="V203" s="17" t="s">
        <v>57</v>
      </c>
      <c r="W203" s="17" t="s">
        <v>85</v>
      </c>
      <c r="X203" s="20">
        <f>Y203-35</f>
        <v>44678</v>
      </c>
      <c r="Y203" s="20">
        <v>44713</v>
      </c>
      <c r="Z203" s="17"/>
      <c r="AA203" s="17"/>
      <c r="AB203" s="6"/>
      <c r="AC203" s="6"/>
      <c r="AD203" s="6" t="s">
        <v>446</v>
      </c>
      <c r="AE203" s="66" t="s">
        <v>97</v>
      </c>
      <c r="AF203" s="17">
        <v>792</v>
      </c>
      <c r="AG203" s="17" t="s">
        <v>328</v>
      </c>
      <c r="AH203" s="17">
        <v>464</v>
      </c>
      <c r="AI203" s="17" t="s">
        <v>360</v>
      </c>
      <c r="AJ203" s="17" t="s">
        <v>361</v>
      </c>
      <c r="AK203" s="20">
        <v>44733</v>
      </c>
      <c r="AL203" s="20">
        <v>44819</v>
      </c>
      <c r="AM203" s="20">
        <v>44895</v>
      </c>
      <c r="AN203" s="20">
        <v>44895</v>
      </c>
      <c r="AO203" s="17">
        <v>2022</v>
      </c>
      <c r="AP203" s="11"/>
      <c r="AQ203" s="6"/>
      <c r="AR203" s="6"/>
      <c r="AS203" s="6"/>
      <c r="AT203" s="9"/>
      <c r="AU203" s="13"/>
      <c r="AV203" s="14"/>
      <c r="AW203" s="6"/>
      <c r="AX203" s="6"/>
      <c r="AY203" s="6"/>
      <c r="AZ203" s="6"/>
      <c r="BA203" s="6" t="s">
        <v>447</v>
      </c>
      <c r="BB203" s="8"/>
      <c r="BC203" s="8"/>
      <c r="BD203" s="8"/>
      <c r="BE203" s="8"/>
    </row>
    <row r="204" spans="1:57" ht="75" customHeight="1">
      <c r="A204" s="17">
        <v>7</v>
      </c>
      <c r="B204" s="18">
        <v>220197</v>
      </c>
      <c r="C204" s="17" t="s">
        <v>57</v>
      </c>
      <c r="D204" s="17" t="s">
        <v>79</v>
      </c>
      <c r="E204" s="17" t="s">
        <v>59</v>
      </c>
      <c r="F204" s="6"/>
      <c r="G204" s="17" t="s">
        <v>623</v>
      </c>
      <c r="H204" s="18" t="s">
        <v>624</v>
      </c>
      <c r="I204" s="18" t="s">
        <v>625</v>
      </c>
      <c r="J204" s="17">
        <v>1</v>
      </c>
      <c r="K204" s="17">
        <v>25</v>
      </c>
      <c r="L204" s="17" t="s">
        <v>63</v>
      </c>
      <c r="M204" s="17" t="s">
        <v>83</v>
      </c>
      <c r="N204" s="17" t="s">
        <v>65</v>
      </c>
      <c r="O204" s="28">
        <v>4892.3783299999996</v>
      </c>
      <c r="P204" s="28">
        <v>5870.8540000000003</v>
      </c>
      <c r="Q204" s="28">
        <v>3200.1684</v>
      </c>
      <c r="R204" s="28">
        <v>2670.6855999999998</v>
      </c>
      <c r="S204" s="101"/>
      <c r="T204" s="101"/>
      <c r="U204" s="17" t="s">
        <v>95</v>
      </c>
      <c r="V204" s="17" t="s">
        <v>109</v>
      </c>
      <c r="W204" s="17" t="s">
        <v>85</v>
      </c>
      <c r="X204" s="20">
        <v>44589</v>
      </c>
      <c r="Y204" s="20">
        <f>X204+45+1</f>
        <v>44635</v>
      </c>
      <c r="Z204" s="11"/>
      <c r="AA204" s="12"/>
      <c r="AB204" s="6"/>
      <c r="AC204" s="6"/>
      <c r="AD204" s="6" t="s">
        <v>626</v>
      </c>
      <c r="AE204" s="17" t="s">
        <v>86</v>
      </c>
      <c r="AF204" s="17">
        <v>876</v>
      </c>
      <c r="AG204" s="17" t="s">
        <v>71</v>
      </c>
      <c r="AH204" s="17">
        <v>1</v>
      </c>
      <c r="AI204" s="21" t="s">
        <v>72</v>
      </c>
      <c r="AJ204" s="17" t="s">
        <v>73</v>
      </c>
      <c r="AK204" s="20">
        <v>44762</v>
      </c>
      <c r="AL204" s="20">
        <v>44768</v>
      </c>
      <c r="AM204" s="20">
        <v>45016</v>
      </c>
      <c r="AN204" s="20">
        <v>45046</v>
      </c>
      <c r="AO204" s="17" t="s">
        <v>87</v>
      </c>
      <c r="AP204" s="30" t="s">
        <v>738</v>
      </c>
      <c r="AQ204" s="6"/>
      <c r="AR204" s="6"/>
      <c r="AS204" s="6"/>
      <c r="AT204" s="9"/>
      <c r="AU204" s="13"/>
      <c r="AV204" s="14"/>
      <c r="AW204" s="6"/>
      <c r="AX204" s="6"/>
      <c r="AY204" s="6"/>
      <c r="AZ204" s="6"/>
      <c r="BA204" s="6"/>
      <c r="BB204" s="8"/>
      <c r="BC204" s="8"/>
      <c r="BD204" s="8"/>
      <c r="BE204" s="8"/>
    </row>
    <row r="205" spans="1:57" ht="75" customHeight="1">
      <c r="A205" s="17">
        <v>7</v>
      </c>
      <c r="B205" s="18">
        <v>220198</v>
      </c>
      <c r="C205" s="17" t="s">
        <v>57</v>
      </c>
      <c r="D205" s="17" t="s">
        <v>90</v>
      </c>
      <c r="E205" s="17" t="s">
        <v>91</v>
      </c>
      <c r="F205" s="6"/>
      <c r="G205" s="17" t="s">
        <v>688</v>
      </c>
      <c r="H205" s="18" t="s">
        <v>92</v>
      </c>
      <c r="I205" s="18" t="s">
        <v>92</v>
      </c>
      <c r="J205" s="17">
        <v>1</v>
      </c>
      <c r="K205" s="17"/>
      <c r="L205" s="17" t="s">
        <v>93</v>
      </c>
      <c r="M205" s="17" t="s">
        <v>83</v>
      </c>
      <c r="N205" s="17" t="s">
        <v>94</v>
      </c>
      <c r="O205" s="28">
        <v>32500.799999999999</v>
      </c>
      <c r="P205" s="28">
        <v>32500.799999999999</v>
      </c>
      <c r="Q205" s="28"/>
      <c r="R205" s="28">
        <v>10833.6</v>
      </c>
      <c r="S205" s="28">
        <v>10833.6</v>
      </c>
      <c r="T205" s="28">
        <v>10833.6</v>
      </c>
      <c r="U205" s="17" t="s">
        <v>66</v>
      </c>
      <c r="V205" s="17" t="s">
        <v>57</v>
      </c>
      <c r="W205" s="17" t="s">
        <v>67</v>
      </c>
      <c r="X205" s="20">
        <v>44866</v>
      </c>
      <c r="Y205" s="20">
        <v>44866</v>
      </c>
      <c r="Z205" s="17" t="s">
        <v>101</v>
      </c>
      <c r="AA205" s="12" t="s">
        <v>689</v>
      </c>
      <c r="AB205" s="6">
        <v>2310163739</v>
      </c>
      <c r="AC205" s="6"/>
      <c r="AD205" s="6" t="s">
        <v>96</v>
      </c>
      <c r="AE205" s="17" t="s">
        <v>686</v>
      </c>
      <c r="AF205" s="17">
        <v>876</v>
      </c>
      <c r="AG205" s="17" t="s">
        <v>71</v>
      </c>
      <c r="AH205" s="17">
        <v>1</v>
      </c>
      <c r="AI205" s="21" t="s">
        <v>72</v>
      </c>
      <c r="AJ205" s="17" t="s">
        <v>73</v>
      </c>
      <c r="AK205" s="20">
        <v>45251</v>
      </c>
      <c r="AL205" s="20">
        <v>44927</v>
      </c>
      <c r="AM205" s="20">
        <v>46022</v>
      </c>
      <c r="AN205" s="20"/>
      <c r="AO205" s="20" t="s">
        <v>98</v>
      </c>
      <c r="AP205" s="30"/>
      <c r="AQ205" s="6"/>
      <c r="AR205" s="6"/>
      <c r="AS205" s="6"/>
      <c r="AT205" s="9"/>
      <c r="AU205" s="13"/>
      <c r="AV205" s="14"/>
      <c r="AW205" s="6"/>
      <c r="AX205" s="6"/>
      <c r="AY205" s="6"/>
      <c r="AZ205" s="6"/>
      <c r="BA205" s="6"/>
      <c r="BB205" s="8"/>
      <c r="BC205" s="8"/>
      <c r="BD205" s="8"/>
      <c r="BE205" s="8"/>
    </row>
    <row r="206" spans="1:57" ht="75" customHeight="1">
      <c r="A206" s="17">
        <v>7</v>
      </c>
      <c r="B206" s="18">
        <v>220199</v>
      </c>
      <c r="C206" s="64" t="s">
        <v>57</v>
      </c>
      <c r="D206" s="65" t="s">
        <v>703</v>
      </c>
      <c r="E206" s="62" t="s">
        <v>605</v>
      </c>
      <c r="F206" s="65"/>
      <c r="G206" s="66" t="s">
        <v>721</v>
      </c>
      <c r="H206" s="67">
        <v>45</v>
      </c>
      <c r="I206" s="67">
        <v>45</v>
      </c>
      <c r="J206" s="66">
        <v>2</v>
      </c>
      <c r="K206" s="68"/>
      <c r="L206" s="63" t="s">
        <v>63</v>
      </c>
      <c r="M206" s="69" t="s">
        <v>606</v>
      </c>
      <c r="N206" s="17" t="s">
        <v>722</v>
      </c>
      <c r="O206" s="100">
        <v>31233</v>
      </c>
      <c r="P206" s="100">
        <v>37479.599999999999</v>
      </c>
      <c r="Q206" s="100">
        <v>37479.599999999999</v>
      </c>
      <c r="R206" s="70"/>
      <c r="S206" s="70"/>
      <c r="T206" s="70"/>
      <c r="U206" s="71" t="s">
        <v>95</v>
      </c>
      <c r="V206" s="72" t="s">
        <v>109</v>
      </c>
      <c r="W206" s="73" t="s">
        <v>85</v>
      </c>
      <c r="X206" s="20">
        <v>44578</v>
      </c>
      <c r="Y206" s="20">
        <v>44635</v>
      </c>
      <c r="Z206" s="71"/>
      <c r="AA206" s="71"/>
      <c r="AB206" s="71"/>
      <c r="AC206" s="71"/>
      <c r="AD206" s="74" t="s">
        <v>607</v>
      </c>
      <c r="AE206" s="66" t="s">
        <v>97</v>
      </c>
      <c r="AF206" s="62">
        <v>796</v>
      </c>
      <c r="AG206" s="62" t="s">
        <v>400</v>
      </c>
      <c r="AH206" s="66">
        <v>40</v>
      </c>
      <c r="AI206" s="75" t="s">
        <v>72</v>
      </c>
      <c r="AJ206" s="66" t="s">
        <v>73</v>
      </c>
      <c r="AK206" s="20">
        <v>44655</v>
      </c>
      <c r="AL206" s="20">
        <v>44655</v>
      </c>
      <c r="AM206" s="20">
        <v>45657</v>
      </c>
      <c r="AN206" s="20"/>
      <c r="AO206" s="17" t="s">
        <v>608</v>
      </c>
      <c r="AP206" s="30"/>
      <c r="AQ206" s="17"/>
      <c r="AR206" s="17"/>
      <c r="AS206" s="17"/>
      <c r="AT206" s="20"/>
      <c r="AU206" s="22"/>
      <c r="AV206" s="23"/>
      <c r="AW206" s="17"/>
      <c r="AX206" s="17"/>
      <c r="AY206" s="17"/>
      <c r="AZ206" s="28"/>
      <c r="BA206" s="28"/>
      <c r="BB206" s="28"/>
      <c r="BC206" s="28"/>
      <c r="BD206" s="12"/>
      <c r="BE206" s="12"/>
    </row>
    <row r="207" spans="1:57" ht="75" customHeight="1">
      <c r="A207" s="17">
        <v>7</v>
      </c>
      <c r="B207" s="18">
        <v>220200</v>
      </c>
      <c r="C207" s="6" t="s">
        <v>57</v>
      </c>
      <c r="D207" s="6" t="s">
        <v>448</v>
      </c>
      <c r="E207" s="6" t="s">
        <v>331</v>
      </c>
      <c r="F207" s="6"/>
      <c r="G207" s="17" t="s">
        <v>449</v>
      </c>
      <c r="H207" s="18" t="s">
        <v>450</v>
      </c>
      <c r="I207" s="18" t="s">
        <v>451</v>
      </c>
      <c r="J207" s="17">
        <v>1</v>
      </c>
      <c r="K207" s="17"/>
      <c r="L207" s="17" t="s">
        <v>63</v>
      </c>
      <c r="M207" s="17" t="s">
        <v>452</v>
      </c>
      <c r="N207" s="17" t="s">
        <v>278</v>
      </c>
      <c r="O207" s="28">
        <v>5947.8191999999999</v>
      </c>
      <c r="P207" s="28">
        <v>7137.3830399999997</v>
      </c>
      <c r="Q207" s="28">
        <v>7137.3830399999997</v>
      </c>
      <c r="R207" s="28"/>
      <c r="S207" s="28"/>
      <c r="T207" s="28"/>
      <c r="U207" s="17" t="s">
        <v>84</v>
      </c>
      <c r="V207" s="17" t="s">
        <v>57</v>
      </c>
      <c r="W207" s="17" t="s">
        <v>85</v>
      </c>
      <c r="X207" s="20">
        <f t="shared" ref="X207:X210" si="20">Y207-35</f>
        <v>44677</v>
      </c>
      <c r="Y207" s="20">
        <v>44712</v>
      </c>
      <c r="Z207" s="17"/>
      <c r="AA207" s="17"/>
      <c r="AB207" s="6"/>
      <c r="AC207" s="6"/>
      <c r="AD207" s="17" t="s">
        <v>449</v>
      </c>
      <c r="AE207" s="17" t="s">
        <v>453</v>
      </c>
      <c r="AF207" s="17">
        <v>796</v>
      </c>
      <c r="AG207" s="17" t="s">
        <v>359</v>
      </c>
      <c r="AH207" s="17">
        <v>2</v>
      </c>
      <c r="AI207" s="21" t="s">
        <v>72</v>
      </c>
      <c r="AJ207" s="17" t="s">
        <v>73</v>
      </c>
      <c r="AK207" s="20">
        <v>44732</v>
      </c>
      <c r="AL207" s="20">
        <v>44732</v>
      </c>
      <c r="AM207" s="20">
        <v>44798</v>
      </c>
      <c r="AN207" s="20">
        <v>44828</v>
      </c>
      <c r="AO207" s="17">
        <v>2022</v>
      </c>
      <c r="AP207" s="11"/>
      <c r="AQ207" s="6" t="s">
        <v>157</v>
      </c>
      <c r="AR207" s="6" t="s">
        <v>454</v>
      </c>
      <c r="AS207" s="6" t="s">
        <v>455</v>
      </c>
      <c r="AT207" s="7">
        <v>2022</v>
      </c>
      <c r="AU207" s="7">
        <v>2022</v>
      </c>
      <c r="AV207" s="14">
        <v>7.1373830399999996</v>
      </c>
      <c r="AW207" s="14">
        <v>7.1373830400000013</v>
      </c>
      <c r="AX207" s="6" t="s">
        <v>63</v>
      </c>
      <c r="AY207" s="6"/>
      <c r="AZ207" s="6"/>
      <c r="BA207" s="6"/>
      <c r="BB207" s="8"/>
      <c r="BC207" s="8"/>
      <c r="BD207" s="8"/>
      <c r="BE207" s="8"/>
    </row>
    <row r="208" spans="1:57" ht="75" customHeight="1">
      <c r="A208" s="17">
        <v>7</v>
      </c>
      <c r="B208" s="18">
        <v>220201</v>
      </c>
      <c r="C208" s="6" t="s">
        <v>57</v>
      </c>
      <c r="D208" s="6" t="s">
        <v>448</v>
      </c>
      <c r="E208" s="6" t="s">
        <v>331</v>
      </c>
      <c r="F208" s="6"/>
      <c r="G208" s="17" t="s">
        <v>456</v>
      </c>
      <c r="H208" s="18" t="s">
        <v>450</v>
      </c>
      <c r="I208" s="18" t="s">
        <v>451</v>
      </c>
      <c r="J208" s="17">
        <v>1</v>
      </c>
      <c r="K208" s="17"/>
      <c r="L208" s="17" t="s">
        <v>63</v>
      </c>
      <c r="M208" s="17" t="s">
        <v>452</v>
      </c>
      <c r="N208" s="17" t="s">
        <v>278</v>
      </c>
      <c r="O208" s="28">
        <v>688.40500000000009</v>
      </c>
      <c r="P208" s="28">
        <v>826.08600000000001</v>
      </c>
      <c r="Q208" s="28">
        <v>826.08600000000001</v>
      </c>
      <c r="R208" s="28"/>
      <c r="S208" s="28"/>
      <c r="T208" s="28"/>
      <c r="U208" s="17" t="s">
        <v>84</v>
      </c>
      <c r="V208" s="17" t="s">
        <v>57</v>
      </c>
      <c r="W208" s="17" t="s">
        <v>85</v>
      </c>
      <c r="X208" s="20">
        <f t="shared" si="20"/>
        <v>44677</v>
      </c>
      <c r="Y208" s="20">
        <v>44712</v>
      </c>
      <c r="Z208" s="17"/>
      <c r="AA208" s="17"/>
      <c r="AB208" s="6"/>
      <c r="AC208" s="6"/>
      <c r="AD208" s="17" t="s">
        <v>456</v>
      </c>
      <c r="AE208" s="17" t="s">
        <v>453</v>
      </c>
      <c r="AF208" s="17">
        <v>796</v>
      </c>
      <c r="AG208" s="17" t="s">
        <v>359</v>
      </c>
      <c r="AH208" s="17">
        <v>1</v>
      </c>
      <c r="AI208" s="21" t="s">
        <v>72</v>
      </c>
      <c r="AJ208" s="17" t="s">
        <v>73</v>
      </c>
      <c r="AK208" s="20">
        <v>44732</v>
      </c>
      <c r="AL208" s="20">
        <v>44732</v>
      </c>
      <c r="AM208" s="20">
        <v>44798</v>
      </c>
      <c r="AN208" s="20">
        <v>44828</v>
      </c>
      <c r="AO208" s="17">
        <v>2022</v>
      </c>
      <c r="AP208" s="11"/>
      <c r="AQ208" s="6" t="s">
        <v>157</v>
      </c>
      <c r="AR208" s="6" t="s">
        <v>457</v>
      </c>
      <c r="AS208" s="6" t="s">
        <v>458</v>
      </c>
      <c r="AT208" s="7">
        <v>2022</v>
      </c>
      <c r="AU208" s="7">
        <v>2022</v>
      </c>
      <c r="AV208" s="14">
        <v>0.82608599999999999</v>
      </c>
      <c r="AW208" s="14">
        <v>0.82608599999999999</v>
      </c>
      <c r="AX208" s="6" t="s">
        <v>63</v>
      </c>
      <c r="AY208" s="6"/>
      <c r="AZ208" s="6"/>
      <c r="BA208" s="6"/>
      <c r="BB208" s="8"/>
      <c r="BC208" s="8"/>
      <c r="BD208" s="8"/>
      <c r="BE208" s="8"/>
    </row>
    <row r="209" spans="1:57" ht="75" customHeight="1">
      <c r="A209" s="17">
        <v>7</v>
      </c>
      <c r="B209" s="18">
        <v>220202</v>
      </c>
      <c r="C209" s="6" t="s">
        <v>57</v>
      </c>
      <c r="D209" s="6" t="s">
        <v>448</v>
      </c>
      <c r="E209" s="6" t="s">
        <v>331</v>
      </c>
      <c r="F209" s="6"/>
      <c r="G209" s="17" t="s">
        <v>459</v>
      </c>
      <c r="H209" s="18" t="s">
        <v>450</v>
      </c>
      <c r="I209" s="18" t="s">
        <v>451</v>
      </c>
      <c r="J209" s="17">
        <v>1</v>
      </c>
      <c r="K209" s="17"/>
      <c r="L209" s="17" t="s">
        <v>63</v>
      </c>
      <c r="M209" s="17" t="s">
        <v>149</v>
      </c>
      <c r="N209" s="17" t="s">
        <v>278</v>
      </c>
      <c r="O209" s="28">
        <v>947.13000000000011</v>
      </c>
      <c r="P209" s="28">
        <v>1136.556</v>
      </c>
      <c r="Q209" s="28">
        <v>1136.556</v>
      </c>
      <c r="R209" s="28"/>
      <c r="S209" s="28"/>
      <c r="T209" s="28"/>
      <c r="U209" s="17" t="s">
        <v>84</v>
      </c>
      <c r="V209" s="17" t="s">
        <v>57</v>
      </c>
      <c r="W209" s="17" t="s">
        <v>85</v>
      </c>
      <c r="X209" s="20">
        <f t="shared" si="20"/>
        <v>44677</v>
      </c>
      <c r="Y209" s="20">
        <v>44712</v>
      </c>
      <c r="Z209" s="17"/>
      <c r="AA209" s="17"/>
      <c r="AB209" s="6"/>
      <c r="AC209" s="6"/>
      <c r="AD209" s="17" t="s">
        <v>459</v>
      </c>
      <c r="AE209" s="17" t="s">
        <v>453</v>
      </c>
      <c r="AF209" s="17">
        <v>796</v>
      </c>
      <c r="AG209" s="17" t="s">
        <v>359</v>
      </c>
      <c r="AH209" s="17">
        <v>1</v>
      </c>
      <c r="AI209" s="21" t="s">
        <v>72</v>
      </c>
      <c r="AJ209" s="17" t="s">
        <v>73</v>
      </c>
      <c r="AK209" s="20">
        <v>44732</v>
      </c>
      <c r="AL209" s="20">
        <v>44732</v>
      </c>
      <c r="AM209" s="20">
        <v>44798</v>
      </c>
      <c r="AN209" s="20">
        <v>44828</v>
      </c>
      <c r="AO209" s="17">
        <v>2022</v>
      </c>
      <c r="AP209" s="11"/>
      <c r="AQ209" s="6" t="s">
        <v>157</v>
      </c>
      <c r="AR209" s="6" t="s">
        <v>460</v>
      </c>
      <c r="AS209" s="6" t="s">
        <v>461</v>
      </c>
      <c r="AT209" s="7">
        <v>2022</v>
      </c>
      <c r="AU209" s="7">
        <v>2022</v>
      </c>
      <c r="AV209" s="14">
        <v>1.1365559999999999</v>
      </c>
      <c r="AW209" s="14">
        <v>1.1365559999999999</v>
      </c>
      <c r="AX209" s="6" t="s">
        <v>63</v>
      </c>
      <c r="AY209" s="6"/>
      <c r="AZ209" s="6"/>
      <c r="BA209" s="6"/>
      <c r="BB209" s="8"/>
      <c r="BC209" s="8"/>
      <c r="BD209" s="8"/>
      <c r="BE209" s="8"/>
    </row>
    <row r="210" spans="1:57" ht="75" customHeight="1">
      <c r="A210" s="17">
        <v>7</v>
      </c>
      <c r="B210" s="18">
        <v>220203</v>
      </c>
      <c r="C210" s="6" t="s">
        <v>57</v>
      </c>
      <c r="D210" s="6" t="s">
        <v>448</v>
      </c>
      <c r="E210" s="6" t="s">
        <v>331</v>
      </c>
      <c r="F210" s="6"/>
      <c r="G210" s="17" t="s">
        <v>462</v>
      </c>
      <c r="H210" s="18" t="s">
        <v>450</v>
      </c>
      <c r="I210" s="18" t="s">
        <v>451</v>
      </c>
      <c r="J210" s="17">
        <v>1</v>
      </c>
      <c r="K210" s="17"/>
      <c r="L210" s="17" t="s">
        <v>63</v>
      </c>
      <c r="M210" s="17" t="s">
        <v>149</v>
      </c>
      <c r="N210" s="17" t="s">
        <v>278</v>
      </c>
      <c r="O210" s="28">
        <v>1810.944</v>
      </c>
      <c r="P210" s="28">
        <v>2173.1327999999999</v>
      </c>
      <c r="Q210" s="28">
        <v>2173.1327999999999</v>
      </c>
      <c r="R210" s="28"/>
      <c r="S210" s="28"/>
      <c r="T210" s="28"/>
      <c r="U210" s="17" t="s">
        <v>84</v>
      </c>
      <c r="V210" s="17" t="s">
        <v>57</v>
      </c>
      <c r="W210" s="17" t="s">
        <v>85</v>
      </c>
      <c r="X210" s="20">
        <f t="shared" si="20"/>
        <v>44616</v>
      </c>
      <c r="Y210" s="20">
        <v>44651</v>
      </c>
      <c r="Z210" s="17"/>
      <c r="AA210" s="17"/>
      <c r="AB210" s="6"/>
      <c r="AC210" s="6"/>
      <c r="AD210" s="17" t="s">
        <v>462</v>
      </c>
      <c r="AE210" s="17" t="s">
        <v>453</v>
      </c>
      <c r="AF210" s="17">
        <v>796</v>
      </c>
      <c r="AG210" s="17" t="s">
        <v>359</v>
      </c>
      <c r="AH210" s="17">
        <v>3</v>
      </c>
      <c r="AI210" s="21" t="s">
        <v>72</v>
      </c>
      <c r="AJ210" s="17" t="s">
        <v>73</v>
      </c>
      <c r="AK210" s="20">
        <v>44671</v>
      </c>
      <c r="AL210" s="20">
        <v>44671</v>
      </c>
      <c r="AM210" s="20">
        <v>44737</v>
      </c>
      <c r="AN210" s="20">
        <v>44767</v>
      </c>
      <c r="AO210" s="17">
        <v>2022</v>
      </c>
      <c r="AP210" s="11"/>
      <c r="AQ210" s="6" t="s">
        <v>157</v>
      </c>
      <c r="AR210" s="6" t="s">
        <v>463</v>
      </c>
      <c r="AS210" s="6" t="s">
        <v>464</v>
      </c>
      <c r="AT210" s="7">
        <v>2022</v>
      </c>
      <c r="AU210" s="7">
        <v>2022</v>
      </c>
      <c r="AV210" s="14">
        <v>2.1731327999999999</v>
      </c>
      <c r="AW210" s="14">
        <v>2.1731327999999999</v>
      </c>
      <c r="AX210" s="6" t="s">
        <v>63</v>
      </c>
      <c r="AY210" s="6"/>
      <c r="AZ210" s="6"/>
      <c r="BA210" s="6"/>
      <c r="BB210" s="8"/>
      <c r="BC210" s="8"/>
      <c r="BD210" s="8"/>
      <c r="BE210" s="8"/>
    </row>
    <row r="211" spans="1:57" ht="75" customHeight="1">
      <c r="A211" s="17">
        <v>7</v>
      </c>
      <c r="B211" s="18">
        <v>220204</v>
      </c>
      <c r="C211" s="6" t="s">
        <v>57</v>
      </c>
      <c r="D211" s="6" t="s">
        <v>448</v>
      </c>
      <c r="E211" s="6" t="s">
        <v>331</v>
      </c>
      <c r="F211" s="6"/>
      <c r="G211" s="17" t="s">
        <v>465</v>
      </c>
      <c r="H211" s="18" t="s">
        <v>466</v>
      </c>
      <c r="I211" s="18" t="s">
        <v>467</v>
      </c>
      <c r="J211" s="17">
        <v>1</v>
      </c>
      <c r="K211" s="17"/>
      <c r="L211" s="17" t="s">
        <v>63</v>
      </c>
      <c r="M211" s="17" t="s">
        <v>468</v>
      </c>
      <c r="N211" s="17" t="s">
        <v>65</v>
      </c>
      <c r="O211" s="28">
        <v>125000</v>
      </c>
      <c r="P211" s="28">
        <v>150000</v>
      </c>
      <c r="Q211" s="28">
        <v>135000</v>
      </c>
      <c r="R211" s="28">
        <v>15000</v>
      </c>
      <c r="S211" s="28"/>
      <c r="T211" s="28"/>
      <c r="U211" s="17" t="s">
        <v>95</v>
      </c>
      <c r="V211" s="17" t="s">
        <v>57</v>
      </c>
      <c r="W211" s="17" t="s">
        <v>85</v>
      </c>
      <c r="X211" s="20">
        <f t="shared" ref="X211:X216" si="21">Y211-40</f>
        <v>44646</v>
      </c>
      <c r="Y211" s="20">
        <v>44686</v>
      </c>
      <c r="Z211" s="17"/>
      <c r="AA211" s="17"/>
      <c r="AB211" s="6"/>
      <c r="AC211" s="6"/>
      <c r="AD211" s="17" t="s">
        <v>465</v>
      </c>
      <c r="AE211" s="17" t="s">
        <v>453</v>
      </c>
      <c r="AF211" s="17">
        <v>876</v>
      </c>
      <c r="AG211" s="17" t="s">
        <v>71</v>
      </c>
      <c r="AH211" s="17">
        <v>1</v>
      </c>
      <c r="AI211" s="21" t="s">
        <v>72</v>
      </c>
      <c r="AJ211" s="17" t="s">
        <v>73</v>
      </c>
      <c r="AK211" s="20">
        <v>44706</v>
      </c>
      <c r="AL211" s="20">
        <v>44706</v>
      </c>
      <c r="AM211" s="20">
        <v>44926</v>
      </c>
      <c r="AN211" s="20">
        <v>44956</v>
      </c>
      <c r="AO211" s="17">
        <v>2022</v>
      </c>
      <c r="AP211" s="11"/>
      <c r="AQ211" s="6"/>
      <c r="AR211" s="6"/>
      <c r="AS211" s="6"/>
      <c r="AT211" s="9"/>
      <c r="AU211" s="13"/>
      <c r="AV211" s="14"/>
      <c r="AW211" s="6"/>
      <c r="AX211" s="6" t="s">
        <v>134</v>
      </c>
      <c r="AY211" s="6"/>
      <c r="AZ211" s="6"/>
      <c r="BA211" s="6"/>
      <c r="BB211" s="8"/>
      <c r="BC211" s="8"/>
      <c r="BD211" s="8"/>
      <c r="BE211" s="8"/>
    </row>
    <row r="212" spans="1:57" ht="75" customHeight="1">
      <c r="A212" s="17">
        <v>7</v>
      </c>
      <c r="B212" s="18">
        <v>220205</v>
      </c>
      <c r="C212" s="6" t="s">
        <v>57</v>
      </c>
      <c r="D212" s="6" t="s">
        <v>448</v>
      </c>
      <c r="E212" s="6" t="s">
        <v>331</v>
      </c>
      <c r="F212" s="6"/>
      <c r="G212" s="17" t="s">
        <v>465</v>
      </c>
      <c r="H212" s="18" t="s">
        <v>466</v>
      </c>
      <c r="I212" s="18" t="s">
        <v>467</v>
      </c>
      <c r="J212" s="17">
        <v>1</v>
      </c>
      <c r="K212" s="17"/>
      <c r="L212" s="17" t="s">
        <v>63</v>
      </c>
      <c r="M212" s="17" t="s">
        <v>468</v>
      </c>
      <c r="N212" s="17" t="s">
        <v>65</v>
      </c>
      <c r="O212" s="28">
        <v>125000</v>
      </c>
      <c r="P212" s="28">
        <v>150000</v>
      </c>
      <c r="Q212" s="28"/>
      <c r="R212" s="28">
        <v>150000</v>
      </c>
      <c r="S212" s="28"/>
      <c r="T212" s="28"/>
      <c r="U212" s="17" t="s">
        <v>95</v>
      </c>
      <c r="V212" s="17" t="s">
        <v>57</v>
      </c>
      <c r="W212" s="17" t="s">
        <v>85</v>
      </c>
      <c r="X212" s="20">
        <f t="shared" si="21"/>
        <v>44829</v>
      </c>
      <c r="Y212" s="20">
        <v>44869</v>
      </c>
      <c r="Z212" s="17"/>
      <c r="AA212" s="17"/>
      <c r="AB212" s="6"/>
      <c r="AC212" s="6"/>
      <c r="AD212" s="17" t="s">
        <v>465</v>
      </c>
      <c r="AE212" s="17" t="s">
        <v>453</v>
      </c>
      <c r="AF212" s="17">
        <v>876</v>
      </c>
      <c r="AG212" s="17" t="s">
        <v>71</v>
      </c>
      <c r="AH212" s="17">
        <v>1</v>
      </c>
      <c r="AI212" s="21" t="s">
        <v>72</v>
      </c>
      <c r="AJ212" s="17" t="s">
        <v>73</v>
      </c>
      <c r="AK212" s="20">
        <v>44889</v>
      </c>
      <c r="AL212" s="20">
        <v>44889</v>
      </c>
      <c r="AM212" s="20">
        <v>45077</v>
      </c>
      <c r="AN212" s="20">
        <v>45107</v>
      </c>
      <c r="AO212" s="17">
        <v>2023</v>
      </c>
      <c r="AP212" s="11"/>
      <c r="AQ212" s="6"/>
      <c r="AR212" s="6"/>
      <c r="AS212" s="6"/>
      <c r="AT212" s="9"/>
      <c r="AU212" s="13"/>
      <c r="AV212" s="14"/>
      <c r="AW212" s="6"/>
      <c r="AX212" s="6" t="s">
        <v>134</v>
      </c>
      <c r="AY212" s="6"/>
      <c r="AZ212" s="6"/>
      <c r="BA212" s="6"/>
      <c r="BB212" s="8"/>
      <c r="BC212" s="8"/>
      <c r="BD212" s="8"/>
      <c r="BE212" s="8"/>
    </row>
    <row r="213" spans="1:57" ht="75" customHeight="1">
      <c r="A213" s="17">
        <v>7</v>
      </c>
      <c r="B213" s="18">
        <v>220206</v>
      </c>
      <c r="C213" s="6" t="s">
        <v>57</v>
      </c>
      <c r="D213" s="6" t="s">
        <v>448</v>
      </c>
      <c r="E213" s="6" t="s">
        <v>331</v>
      </c>
      <c r="F213" s="6"/>
      <c r="G213" s="17" t="s">
        <v>469</v>
      </c>
      <c r="H213" s="18" t="s">
        <v>470</v>
      </c>
      <c r="I213" s="18" t="s">
        <v>471</v>
      </c>
      <c r="J213" s="17">
        <v>1</v>
      </c>
      <c r="K213" s="17"/>
      <c r="L213" s="17" t="s">
        <v>63</v>
      </c>
      <c r="M213" s="17" t="s">
        <v>468</v>
      </c>
      <c r="N213" s="17" t="s">
        <v>65</v>
      </c>
      <c r="O213" s="28">
        <v>125000</v>
      </c>
      <c r="P213" s="28">
        <v>150000</v>
      </c>
      <c r="Q213" s="28">
        <v>135000</v>
      </c>
      <c r="R213" s="28">
        <v>15000</v>
      </c>
      <c r="S213" s="28"/>
      <c r="T213" s="28"/>
      <c r="U213" s="17" t="s">
        <v>95</v>
      </c>
      <c r="V213" s="17" t="s">
        <v>57</v>
      </c>
      <c r="W213" s="17" t="s">
        <v>85</v>
      </c>
      <c r="X213" s="20">
        <f t="shared" si="21"/>
        <v>44646</v>
      </c>
      <c r="Y213" s="20">
        <v>44686</v>
      </c>
      <c r="Z213" s="17"/>
      <c r="AA213" s="17"/>
      <c r="AB213" s="6"/>
      <c r="AC213" s="6"/>
      <c r="AD213" s="17" t="s">
        <v>469</v>
      </c>
      <c r="AE213" s="17" t="s">
        <v>453</v>
      </c>
      <c r="AF213" s="17">
        <v>876</v>
      </c>
      <c r="AG213" s="17" t="s">
        <v>71</v>
      </c>
      <c r="AH213" s="17">
        <v>1</v>
      </c>
      <c r="AI213" s="21" t="s">
        <v>72</v>
      </c>
      <c r="AJ213" s="17" t="s">
        <v>73</v>
      </c>
      <c r="AK213" s="20">
        <v>44706</v>
      </c>
      <c r="AL213" s="20">
        <v>44706</v>
      </c>
      <c r="AM213" s="20">
        <v>44926</v>
      </c>
      <c r="AN213" s="20">
        <v>44956</v>
      </c>
      <c r="AO213" s="17">
        <v>2022</v>
      </c>
      <c r="AP213" s="11"/>
      <c r="AQ213" s="6"/>
      <c r="AR213" s="6"/>
      <c r="AS213" s="6"/>
      <c r="AT213" s="9"/>
      <c r="AU213" s="13"/>
      <c r="AV213" s="14"/>
      <c r="AW213" s="6"/>
      <c r="AX213" s="6" t="s">
        <v>134</v>
      </c>
      <c r="AY213" s="6"/>
      <c r="AZ213" s="6"/>
      <c r="BA213" s="6"/>
      <c r="BB213" s="8"/>
      <c r="BC213" s="8"/>
      <c r="BD213" s="8"/>
      <c r="BE213" s="8"/>
    </row>
    <row r="214" spans="1:57" ht="75" customHeight="1">
      <c r="A214" s="17">
        <v>7</v>
      </c>
      <c r="B214" s="18">
        <v>220207</v>
      </c>
      <c r="C214" s="6" t="s">
        <v>57</v>
      </c>
      <c r="D214" s="6" t="s">
        <v>448</v>
      </c>
      <c r="E214" s="6" t="s">
        <v>331</v>
      </c>
      <c r="F214" s="6"/>
      <c r="G214" s="17" t="s">
        <v>469</v>
      </c>
      <c r="H214" s="18" t="s">
        <v>470</v>
      </c>
      <c r="I214" s="18" t="s">
        <v>471</v>
      </c>
      <c r="J214" s="17">
        <v>1</v>
      </c>
      <c r="K214" s="17"/>
      <c r="L214" s="17" t="s">
        <v>63</v>
      </c>
      <c r="M214" s="17" t="s">
        <v>468</v>
      </c>
      <c r="N214" s="17" t="s">
        <v>65</v>
      </c>
      <c r="O214" s="28">
        <v>125000</v>
      </c>
      <c r="P214" s="28">
        <v>150000</v>
      </c>
      <c r="Q214" s="28"/>
      <c r="R214" s="28">
        <v>150000</v>
      </c>
      <c r="S214" s="28"/>
      <c r="T214" s="28"/>
      <c r="U214" s="17" t="s">
        <v>95</v>
      </c>
      <c r="V214" s="17" t="s">
        <v>57</v>
      </c>
      <c r="W214" s="17" t="s">
        <v>85</v>
      </c>
      <c r="X214" s="20">
        <f t="shared" si="21"/>
        <v>44829</v>
      </c>
      <c r="Y214" s="20">
        <v>44869</v>
      </c>
      <c r="Z214" s="17"/>
      <c r="AA214" s="17"/>
      <c r="AB214" s="6"/>
      <c r="AC214" s="6"/>
      <c r="AD214" s="17" t="s">
        <v>469</v>
      </c>
      <c r="AE214" s="17" t="s">
        <v>453</v>
      </c>
      <c r="AF214" s="17">
        <v>876</v>
      </c>
      <c r="AG214" s="17" t="s">
        <v>71</v>
      </c>
      <c r="AH214" s="17">
        <v>1</v>
      </c>
      <c r="AI214" s="21" t="s">
        <v>72</v>
      </c>
      <c r="AJ214" s="17" t="s">
        <v>73</v>
      </c>
      <c r="AK214" s="20">
        <v>44889</v>
      </c>
      <c r="AL214" s="20">
        <v>44889</v>
      </c>
      <c r="AM214" s="20">
        <v>45077</v>
      </c>
      <c r="AN214" s="20">
        <v>45107</v>
      </c>
      <c r="AO214" s="17">
        <v>2023</v>
      </c>
      <c r="AP214" s="11"/>
      <c r="AQ214" s="6"/>
      <c r="AR214" s="6"/>
      <c r="AS214" s="6"/>
      <c r="AT214" s="9"/>
      <c r="AU214" s="13"/>
      <c r="AV214" s="14"/>
      <c r="AW214" s="6"/>
      <c r="AX214" s="6" t="s">
        <v>134</v>
      </c>
      <c r="AY214" s="6"/>
      <c r="AZ214" s="6"/>
      <c r="BA214" s="6"/>
      <c r="BB214" s="8"/>
      <c r="BC214" s="8"/>
      <c r="BD214" s="8"/>
      <c r="BE214" s="8"/>
    </row>
    <row r="215" spans="1:57" ht="75" customHeight="1">
      <c r="A215" s="17">
        <v>7</v>
      </c>
      <c r="B215" s="18">
        <v>220208</v>
      </c>
      <c r="C215" s="17" t="s">
        <v>57</v>
      </c>
      <c r="D215" s="17" t="s">
        <v>448</v>
      </c>
      <c r="E215" s="17" t="s">
        <v>331</v>
      </c>
      <c r="F215" s="17"/>
      <c r="G215" s="17" t="s">
        <v>475</v>
      </c>
      <c r="H215" s="18" t="s">
        <v>476</v>
      </c>
      <c r="I215" s="18" t="s">
        <v>477</v>
      </c>
      <c r="J215" s="17">
        <v>1</v>
      </c>
      <c r="K215" s="44"/>
      <c r="L215" s="17" t="s">
        <v>63</v>
      </c>
      <c r="M215" s="17" t="s">
        <v>478</v>
      </c>
      <c r="N215" s="17" t="s">
        <v>65</v>
      </c>
      <c r="O215" s="28">
        <v>83333.333333333343</v>
      </c>
      <c r="P215" s="28">
        <v>100000</v>
      </c>
      <c r="Q215" s="28">
        <v>100000</v>
      </c>
      <c r="R215" s="28"/>
      <c r="S215" s="28"/>
      <c r="T215" s="28"/>
      <c r="U215" s="17" t="s">
        <v>95</v>
      </c>
      <c r="V215" s="17" t="s">
        <v>57</v>
      </c>
      <c r="W215" s="17" t="s">
        <v>85</v>
      </c>
      <c r="X215" s="20">
        <f t="shared" si="21"/>
        <v>44616</v>
      </c>
      <c r="Y215" s="20">
        <v>44656</v>
      </c>
      <c r="Z215" s="34"/>
      <c r="AA215" s="20"/>
      <c r="AB215" s="30"/>
      <c r="AC215" s="17"/>
      <c r="AD215" s="17" t="s">
        <v>475</v>
      </c>
      <c r="AE215" s="17" t="s">
        <v>453</v>
      </c>
      <c r="AF215" s="25">
        <v>876</v>
      </c>
      <c r="AG215" s="20" t="s">
        <v>71</v>
      </c>
      <c r="AH215" s="25">
        <v>1</v>
      </c>
      <c r="AI215" s="21" t="s">
        <v>72</v>
      </c>
      <c r="AJ215" s="17" t="s">
        <v>73</v>
      </c>
      <c r="AK215" s="20">
        <v>44676</v>
      </c>
      <c r="AL215" s="20">
        <v>44676</v>
      </c>
      <c r="AM215" s="20">
        <v>44865</v>
      </c>
      <c r="AN215" s="20">
        <v>44895</v>
      </c>
      <c r="AO215" s="17">
        <v>2022</v>
      </c>
      <c r="AP215" s="20"/>
      <c r="AQ215" s="17"/>
      <c r="AR215" s="30"/>
      <c r="AS215" s="17"/>
      <c r="AT215" s="17"/>
      <c r="AU215" s="17"/>
      <c r="AV215" s="20"/>
      <c r="AW215" s="22"/>
      <c r="AX215" s="23" t="s">
        <v>134</v>
      </c>
      <c r="AY215" s="17"/>
      <c r="AZ215" s="17"/>
      <c r="BA215" s="17"/>
      <c r="BB215" s="28"/>
      <c r="BC215" s="28"/>
      <c r="BD215" s="28"/>
      <c r="BE215" s="28"/>
    </row>
    <row r="216" spans="1:57" ht="75" customHeight="1">
      <c r="A216" s="17">
        <v>7</v>
      </c>
      <c r="B216" s="18">
        <v>220209</v>
      </c>
      <c r="C216" s="17" t="s">
        <v>57</v>
      </c>
      <c r="D216" s="17" t="s">
        <v>448</v>
      </c>
      <c r="E216" s="17" t="s">
        <v>331</v>
      </c>
      <c r="F216" s="17"/>
      <c r="G216" s="17" t="s">
        <v>479</v>
      </c>
      <c r="H216" s="18" t="s">
        <v>476</v>
      </c>
      <c r="I216" s="18" t="s">
        <v>480</v>
      </c>
      <c r="J216" s="17">
        <v>1</v>
      </c>
      <c r="K216" s="44"/>
      <c r="L216" s="17" t="s">
        <v>63</v>
      </c>
      <c r="M216" s="17" t="s">
        <v>478</v>
      </c>
      <c r="N216" s="17" t="s">
        <v>65</v>
      </c>
      <c r="O216" s="28">
        <v>125000</v>
      </c>
      <c r="P216" s="28">
        <v>150000</v>
      </c>
      <c r="Q216" s="28">
        <v>150000</v>
      </c>
      <c r="R216" s="28"/>
      <c r="S216" s="28"/>
      <c r="T216" s="28"/>
      <c r="U216" s="17" t="s">
        <v>95</v>
      </c>
      <c r="V216" s="17" t="s">
        <v>57</v>
      </c>
      <c r="W216" s="17" t="s">
        <v>85</v>
      </c>
      <c r="X216" s="20">
        <f t="shared" si="21"/>
        <v>44616</v>
      </c>
      <c r="Y216" s="20">
        <v>44656</v>
      </c>
      <c r="Z216" s="34"/>
      <c r="AA216" s="20"/>
      <c r="AB216" s="30"/>
      <c r="AC216" s="17"/>
      <c r="AD216" s="17" t="s">
        <v>479</v>
      </c>
      <c r="AE216" s="17" t="s">
        <v>453</v>
      </c>
      <c r="AF216" s="25">
        <v>876</v>
      </c>
      <c r="AG216" s="20" t="s">
        <v>71</v>
      </c>
      <c r="AH216" s="25">
        <v>1</v>
      </c>
      <c r="AI216" s="21" t="s">
        <v>72</v>
      </c>
      <c r="AJ216" s="17" t="s">
        <v>73</v>
      </c>
      <c r="AK216" s="20">
        <v>44676</v>
      </c>
      <c r="AL216" s="20">
        <v>44676</v>
      </c>
      <c r="AM216" s="20">
        <v>44865</v>
      </c>
      <c r="AN216" s="20">
        <v>44895</v>
      </c>
      <c r="AO216" s="17">
        <v>2022</v>
      </c>
      <c r="AP216" s="20"/>
      <c r="AQ216" s="17"/>
      <c r="AR216" s="30"/>
      <c r="AS216" s="17"/>
      <c r="AT216" s="17"/>
      <c r="AU216" s="17"/>
      <c r="AV216" s="20"/>
      <c r="AW216" s="22"/>
      <c r="AX216" s="23"/>
      <c r="AY216" s="17"/>
      <c r="AZ216" s="17"/>
      <c r="BA216" s="17"/>
      <c r="BB216" s="28"/>
      <c r="BC216" s="28"/>
      <c r="BD216" s="28"/>
      <c r="BE216" s="28"/>
    </row>
    <row r="217" spans="1:57" ht="75" customHeight="1">
      <c r="A217" s="17">
        <v>7</v>
      </c>
      <c r="B217" s="18">
        <v>220210</v>
      </c>
      <c r="C217" s="17" t="s">
        <v>57</v>
      </c>
      <c r="D217" s="17" t="s">
        <v>448</v>
      </c>
      <c r="E217" s="17" t="s">
        <v>331</v>
      </c>
      <c r="F217" s="17"/>
      <c r="G217" s="17" t="s">
        <v>485</v>
      </c>
      <c r="H217" s="18" t="s">
        <v>486</v>
      </c>
      <c r="I217" s="18" t="s">
        <v>487</v>
      </c>
      <c r="J217" s="17">
        <v>1</v>
      </c>
      <c r="K217" s="44"/>
      <c r="L217" s="17" t="s">
        <v>63</v>
      </c>
      <c r="M217" s="17" t="s">
        <v>484</v>
      </c>
      <c r="N217" s="17" t="s">
        <v>65</v>
      </c>
      <c r="O217" s="28">
        <v>8333.3333333333339</v>
      </c>
      <c r="P217" s="28">
        <v>10000</v>
      </c>
      <c r="Q217" s="28"/>
      <c r="R217" s="28">
        <v>10000</v>
      </c>
      <c r="S217" s="28"/>
      <c r="T217" s="28"/>
      <c r="U217" s="17" t="s">
        <v>84</v>
      </c>
      <c r="V217" s="17" t="s">
        <v>57</v>
      </c>
      <c r="W217" s="17" t="s">
        <v>85</v>
      </c>
      <c r="X217" s="20">
        <f>Y217-35</f>
        <v>44801</v>
      </c>
      <c r="Y217" s="20">
        <v>44836</v>
      </c>
      <c r="Z217" s="34"/>
      <c r="AA217" s="20"/>
      <c r="AB217" s="30"/>
      <c r="AC217" s="17"/>
      <c r="AD217" s="17" t="s">
        <v>485</v>
      </c>
      <c r="AE217" s="17" t="s">
        <v>453</v>
      </c>
      <c r="AF217" s="25">
        <v>876</v>
      </c>
      <c r="AG217" s="20" t="s">
        <v>71</v>
      </c>
      <c r="AH217" s="25">
        <v>1</v>
      </c>
      <c r="AI217" s="21" t="s">
        <v>72</v>
      </c>
      <c r="AJ217" s="17" t="s">
        <v>73</v>
      </c>
      <c r="AK217" s="20">
        <v>44856</v>
      </c>
      <c r="AL217" s="20">
        <v>44856</v>
      </c>
      <c r="AM217" s="20">
        <v>45121</v>
      </c>
      <c r="AN217" s="20">
        <v>45151</v>
      </c>
      <c r="AO217" s="17">
        <v>2023</v>
      </c>
      <c r="AP217" s="20"/>
      <c r="AQ217" s="17"/>
      <c r="AR217" s="30"/>
      <c r="AS217" s="17"/>
      <c r="AT217" s="17"/>
      <c r="AU217" s="17"/>
      <c r="AV217" s="20"/>
      <c r="AW217" s="22"/>
      <c r="AX217" s="23"/>
      <c r="AY217" s="17"/>
      <c r="AZ217" s="17"/>
      <c r="BA217" s="17"/>
      <c r="BB217" s="28"/>
      <c r="BC217" s="28"/>
      <c r="BD217" s="28"/>
      <c r="BE217" s="28"/>
    </row>
    <row r="218" spans="1:57" ht="75" customHeight="1">
      <c r="A218" s="17">
        <v>7</v>
      </c>
      <c r="B218" s="18">
        <v>220211</v>
      </c>
      <c r="C218" s="17" t="s">
        <v>57</v>
      </c>
      <c r="D218" s="17" t="s">
        <v>448</v>
      </c>
      <c r="E218" s="17" t="s">
        <v>331</v>
      </c>
      <c r="F218" s="17"/>
      <c r="G218" s="17" t="s">
        <v>491</v>
      </c>
      <c r="H218" s="18" t="s">
        <v>486</v>
      </c>
      <c r="I218" s="18" t="s">
        <v>492</v>
      </c>
      <c r="J218" s="17">
        <v>1</v>
      </c>
      <c r="K218" s="44"/>
      <c r="L218" s="17" t="s">
        <v>63</v>
      </c>
      <c r="M218" s="17" t="s">
        <v>478</v>
      </c>
      <c r="N218" s="17" t="s">
        <v>65</v>
      </c>
      <c r="O218" s="28">
        <v>40833.333333333336</v>
      </c>
      <c r="P218" s="28">
        <v>49000</v>
      </c>
      <c r="Q218" s="28">
        <v>30000</v>
      </c>
      <c r="R218" s="28">
        <v>19000</v>
      </c>
      <c r="S218" s="28"/>
      <c r="T218" s="28"/>
      <c r="U218" s="17" t="s">
        <v>95</v>
      </c>
      <c r="V218" s="17" t="s">
        <v>57</v>
      </c>
      <c r="W218" s="17" t="s">
        <v>85</v>
      </c>
      <c r="X218" s="20">
        <f>Y218-40</f>
        <v>44590</v>
      </c>
      <c r="Y218" s="20">
        <v>44630</v>
      </c>
      <c r="Z218" s="34"/>
      <c r="AA218" s="20"/>
      <c r="AB218" s="30"/>
      <c r="AC218" s="17"/>
      <c r="AD218" s="17" t="s">
        <v>491</v>
      </c>
      <c r="AE218" s="17" t="s">
        <v>453</v>
      </c>
      <c r="AF218" s="25">
        <v>876</v>
      </c>
      <c r="AG218" s="20" t="s">
        <v>71</v>
      </c>
      <c r="AH218" s="25">
        <v>1</v>
      </c>
      <c r="AI218" s="21" t="s">
        <v>72</v>
      </c>
      <c r="AJ218" s="17" t="s">
        <v>73</v>
      </c>
      <c r="AK218" s="20">
        <v>44650</v>
      </c>
      <c r="AL218" s="20">
        <v>44650</v>
      </c>
      <c r="AM218" s="20">
        <v>44940</v>
      </c>
      <c r="AN218" s="20">
        <v>44970</v>
      </c>
      <c r="AO218" s="17" t="s">
        <v>87</v>
      </c>
      <c r="AP218" s="20"/>
      <c r="AQ218" s="17"/>
      <c r="AR218" s="30"/>
      <c r="AS218" s="17"/>
      <c r="AT218" s="17"/>
      <c r="AU218" s="17"/>
      <c r="AV218" s="20"/>
      <c r="AW218" s="22"/>
      <c r="AX218" s="23" t="s">
        <v>134</v>
      </c>
      <c r="AY218" s="17"/>
      <c r="AZ218" s="17"/>
      <c r="BA218" s="17"/>
      <c r="BB218" s="28"/>
      <c r="BC218" s="28"/>
      <c r="BD218" s="28"/>
      <c r="BE218" s="28"/>
    </row>
    <row r="219" spans="1:57" ht="75" customHeight="1">
      <c r="A219" s="17">
        <v>7</v>
      </c>
      <c r="B219" s="18">
        <v>220212</v>
      </c>
      <c r="C219" s="17" t="s">
        <v>57</v>
      </c>
      <c r="D219" s="17" t="s">
        <v>448</v>
      </c>
      <c r="E219" s="17" t="s">
        <v>331</v>
      </c>
      <c r="F219" s="17"/>
      <c r="G219" s="17" t="s">
        <v>493</v>
      </c>
      <c r="H219" s="18" t="s">
        <v>476</v>
      </c>
      <c r="I219" s="18" t="s">
        <v>480</v>
      </c>
      <c r="J219" s="17">
        <v>1</v>
      </c>
      <c r="K219" s="17"/>
      <c r="L219" s="17" t="s">
        <v>63</v>
      </c>
      <c r="M219" s="17" t="s">
        <v>478</v>
      </c>
      <c r="N219" s="17" t="s">
        <v>65</v>
      </c>
      <c r="O219" s="28">
        <v>250000</v>
      </c>
      <c r="P219" s="28">
        <v>300000</v>
      </c>
      <c r="Q219" s="28">
        <v>300000</v>
      </c>
      <c r="R219" s="28"/>
      <c r="S219" s="28"/>
      <c r="T219" s="28"/>
      <c r="U219" s="17" t="s">
        <v>95</v>
      </c>
      <c r="V219" s="17" t="s">
        <v>57</v>
      </c>
      <c r="W219" s="17" t="s">
        <v>85</v>
      </c>
      <c r="X219" s="51">
        <f t="shared" ref="X219:X220" si="22">Y219-70</f>
        <v>44586</v>
      </c>
      <c r="Y219" s="20">
        <v>44656</v>
      </c>
      <c r="Z219" s="34"/>
      <c r="AA219" s="17"/>
      <c r="AB219" s="17"/>
      <c r="AC219" s="17"/>
      <c r="AD219" s="17" t="s">
        <v>493</v>
      </c>
      <c r="AE219" s="17" t="s">
        <v>453</v>
      </c>
      <c r="AF219" s="25">
        <v>876</v>
      </c>
      <c r="AG219" s="20" t="s">
        <v>71</v>
      </c>
      <c r="AH219" s="25">
        <v>1</v>
      </c>
      <c r="AI219" s="21" t="s">
        <v>72</v>
      </c>
      <c r="AJ219" s="17" t="s">
        <v>73</v>
      </c>
      <c r="AK219" s="20">
        <v>44676</v>
      </c>
      <c r="AL219" s="20">
        <v>44676</v>
      </c>
      <c r="AM219" s="20">
        <v>44865</v>
      </c>
      <c r="AN219" s="20">
        <v>44895</v>
      </c>
      <c r="AO219" s="17">
        <v>2022</v>
      </c>
      <c r="AP219" s="17"/>
      <c r="AQ219" s="30"/>
      <c r="AR219" s="17"/>
      <c r="AS219" s="17"/>
      <c r="AT219" s="17"/>
      <c r="AU219" s="20"/>
      <c r="AV219" s="22"/>
      <c r="AW219" s="23"/>
      <c r="AX219" s="17" t="s">
        <v>134</v>
      </c>
      <c r="AY219" s="23"/>
      <c r="AZ219" s="17"/>
      <c r="BA219" s="28"/>
      <c r="BB219" s="28"/>
      <c r="BC219" s="28"/>
      <c r="BD219" s="28"/>
      <c r="BE219" s="28"/>
    </row>
    <row r="220" spans="1:57" ht="75" customHeight="1">
      <c r="A220" s="17">
        <v>7</v>
      </c>
      <c r="B220" s="18">
        <v>220213</v>
      </c>
      <c r="C220" s="17" t="s">
        <v>57</v>
      </c>
      <c r="D220" s="17" t="s">
        <v>448</v>
      </c>
      <c r="E220" s="17" t="s">
        <v>331</v>
      </c>
      <c r="F220" s="17"/>
      <c r="G220" s="17" t="s">
        <v>502</v>
      </c>
      <c r="H220" s="18">
        <v>27.33</v>
      </c>
      <c r="I220" s="18" t="s">
        <v>503</v>
      </c>
      <c r="J220" s="17">
        <v>1</v>
      </c>
      <c r="K220" s="44"/>
      <c r="L220" s="17" t="s">
        <v>63</v>
      </c>
      <c r="M220" s="17" t="s">
        <v>478</v>
      </c>
      <c r="N220" s="17" t="s">
        <v>65</v>
      </c>
      <c r="O220" s="28">
        <v>33333</v>
      </c>
      <c r="P220" s="28">
        <v>40000</v>
      </c>
      <c r="Q220" s="28">
        <v>25000</v>
      </c>
      <c r="R220" s="28">
        <v>15000</v>
      </c>
      <c r="S220" s="28"/>
      <c r="T220" s="28"/>
      <c r="U220" s="17" t="s">
        <v>95</v>
      </c>
      <c r="V220" s="17" t="s">
        <v>57</v>
      </c>
      <c r="W220" s="17" t="s">
        <v>85</v>
      </c>
      <c r="X220" s="51">
        <f t="shared" si="22"/>
        <v>44770</v>
      </c>
      <c r="Y220" s="20">
        <v>44840</v>
      </c>
      <c r="Z220" s="17"/>
      <c r="AA220" s="17"/>
      <c r="AB220" s="17"/>
      <c r="AC220" s="17"/>
      <c r="AD220" s="17" t="s">
        <v>502</v>
      </c>
      <c r="AE220" s="17" t="s">
        <v>453</v>
      </c>
      <c r="AF220" s="25">
        <v>876</v>
      </c>
      <c r="AG220" s="20" t="s">
        <v>71</v>
      </c>
      <c r="AH220" s="25">
        <v>1</v>
      </c>
      <c r="AI220" s="21" t="s">
        <v>72</v>
      </c>
      <c r="AJ220" s="17" t="s">
        <v>73</v>
      </c>
      <c r="AK220" s="20">
        <v>44860</v>
      </c>
      <c r="AL220" s="20">
        <v>44860</v>
      </c>
      <c r="AM220" s="20">
        <v>45093</v>
      </c>
      <c r="AN220" s="20">
        <v>45123</v>
      </c>
      <c r="AO220" s="17">
        <v>2023</v>
      </c>
      <c r="AP220" s="30"/>
      <c r="AQ220" s="17"/>
      <c r="AR220" s="17"/>
      <c r="AS220" s="17"/>
      <c r="AT220" s="20"/>
      <c r="AU220" s="22"/>
      <c r="AV220" s="23"/>
      <c r="AW220" s="17"/>
      <c r="AX220" s="23" t="s">
        <v>134</v>
      </c>
      <c r="AY220" s="17"/>
      <c r="AZ220" s="28"/>
      <c r="BA220" s="28"/>
      <c r="BB220" s="28"/>
      <c r="BC220" s="28"/>
      <c r="BD220" s="12"/>
      <c r="BE220" s="12"/>
    </row>
    <row r="221" spans="1:57" ht="75" customHeight="1">
      <c r="A221" s="17">
        <v>7</v>
      </c>
      <c r="B221" s="18">
        <v>220214</v>
      </c>
      <c r="C221" s="17" t="s">
        <v>57</v>
      </c>
      <c r="D221" s="17" t="s">
        <v>448</v>
      </c>
      <c r="E221" s="17" t="s">
        <v>331</v>
      </c>
      <c r="F221" s="17"/>
      <c r="G221" s="17" t="s">
        <v>504</v>
      </c>
      <c r="H221" s="18" t="s">
        <v>486</v>
      </c>
      <c r="I221" s="18" t="s">
        <v>503</v>
      </c>
      <c r="J221" s="17">
        <v>1</v>
      </c>
      <c r="K221" s="44"/>
      <c r="L221" s="17" t="s">
        <v>63</v>
      </c>
      <c r="M221" s="17" t="s">
        <v>505</v>
      </c>
      <c r="N221" s="17" t="s">
        <v>65</v>
      </c>
      <c r="O221" s="28">
        <v>170000</v>
      </c>
      <c r="P221" s="28">
        <v>204000</v>
      </c>
      <c r="Q221" s="28">
        <v>149000</v>
      </c>
      <c r="R221" s="28">
        <v>55000</v>
      </c>
      <c r="S221" s="28"/>
      <c r="T221" s="28"/>
      <c r="U221" s="17" t="s">
        <v>95</v>
      </c>
      <c r="V221" s="17" t="s">
        <v>57</v>
      </c>
      <c r="W221" s="17" t="s">
        <v>85</v>
      </c>
      <c r="X221" s="20">
        <f t="shared" ref="X221:X222" si="23">Y221-40</f>
        <v>44616</v>
      </c>
      <c r="Y221" s="20">
        <v>44656</v>
      </c>
      <c r="Z221" s="17"/>
      <c r="AA221" s="17"/>
      <c r="AB221" s="17"/>
      <c r="AC221" s="17"/>
      <c r="AD221" s="17" t="s">
        <v>504</v>
      </c>
      <c r="AE221" s="17" t="s">
        <v>453</v>
      </c>
      <c r="AF221" s="25">
        <v>876</v>
      </c>
      <c r="AG221" s="20" t="s">
        <v>71</v>
      </c>
      <c r="AH221" s="25">
        <v>1</v>
      </c>
      <c r="AI221" s="21" t="s">
        <v>72</v>
      </c>
      <c r="AJ221" s="17" t="s">
        <v>73</v>
      </c>
      <c r="AK221" s="20">
        <v>44676</v>
      </c>
      <c r="AL221" s="20">
        <v>44676</v>
      </c>
      <c r="AM221" s="20">
        <v>44865</v>
      </c>
      <c r="AN221" s="20">
        <v>44895</v>
      </c>
      <c r="AO221" s="17">
        <v>2022</v>
      </c>
      <c r="AP221" s="30"/>
      <c r="AQ221" s="17"/>
      <c r="AR221" s="17"/>
      <c r="AS221" s="17"/>
      <c r="AT221" s="20"/>
      <c r="AU221" s="22"/>
      <c r="AV221" s="23"/>
      <c r="AW221" s="17"/>
      <c r="AX221" s="23" t="s">
        <v>134</v>
      </c>
      <c r="AY221" s="17"/>
      <c r="AZ221" s="28"/>
      <c r="BA221" s="28"/>
      <c r="BB221" s="28"/>
      <c r="BC221" s="28"/>
      <c r="BD221" s="12"/>
      <c r="BE221" s="12"/>
    </row>
    <row r="222" spans="1:57" ht="75" customHeight="1">
      <c r="A222" s="17">
        <v>7</v>
      </c>
      <c r="B222" s="18">
        <v>220215</v>
      </c>
      <c r="C222" s="17" t="s">
        <v>57</v>
      </c>
      <c r="D222" s="17" t="s">
        <v>448</v>
      </c>
      <c r="E222" s="17" t="s">
        <v>331</v>
      </c>
      <c r="F222" s="17"/>
      <c r="G222" s="17" t="s">
        <v>506</v>
      </c>
      <c r="H222" s="45">
        <v>14.12</v>
      </c>
      <c r="I222" s="45">
        <v>14.12</v>
      </c>
      <c r="J222" s="17">
        <v>1</v>
      </c>
      <c r="K222" s="17"/>
      <c r="L222" s="17" t="s">
        <v>63</v>
      </c>
      <c r="M222" s="17" t="s">
        <v>83</v>
      </c>
      <c r="N222" s="17" t="s">
        <v>65</v>
      </c>
      <c r="O222" s="28">
        <v>61733.333333333336</v>
      </c>
      <c r="P222" s="28">
        <v>74080</v>
      </c>
      <c r="Q222" s="28"/>
      <c r="R222" s="28">
        <v>74080</v>
      </c>
      <c r="S222" s="28"/>
      <c r="T222" s="28"/>
      <c r="U222" s="17" t="s">
        <v>95</v>
      </c>
      <c r="V222" s="17" t="s">
        <v>57</v>
      </c>
      <c r="W222" s="17" t="s">
        <v>85</v>
      </c>
      <c r="X222" s="20">
        <f t="shared" si="23"/>
        <v>44844</v>
      </c>
      <c r="Y222" s="20">
        <v>44884</v>
      </c>
      <c r="Z222" s="17"/>
      <c r="AA222" s="17"/>
      <c r="AB222" s="17"/>
      <c r="AC222" s="17"/>
      <c r="AD222" s="17" t="s">
        <v>506</v>
      </c>
      <c r="AE222" s="17" t="s">
        <v>453</v>
      </c>
      <c r="AF222" s="25">
        <v>876</v>
      </c>
      <c r="AG222" s="20" t="s">
        <v>71</v>
      </c>
      <c r="AH222" s="25">
        <v>1</v>
      </c>
      <c r="AI222" s="21" t="s">
        <v>72</v>
      </c>
      <c r="AJ222" s="17" t="s">
        <v>73</v>
      </c>
      <c r="AK222" s="20">
        <v>44904</v>
      </c>
      <c r="AL222" s="20">
        <v>44904</v>
      </c>
      <c r="AM222" s="20">
        <v>44937</v>
      </c>
      <c r="AN222" s="20">
        <v>44967</v>
      </c>
      <c r="AO222" s="17">
        <v>2023</v>
      </c>
      <c r="AP222" s="30"/>
      <c r="AQ222" s="17"/>
      <c r="AR222" s="17"/>
      <c r="AS222" s="17"/>
      <c r="AT222" s="20"/>
      <c r="AU222" s="22"/>
      <c r="AV222" s="23"/>
      <c r="AW222" s="17"/>
      <c r="AX222" s="17"/>
      <c r="AY222" s="17"/>
      <c r="AZ222" s="28"/>
      <c r="BA222" s="28"/>
      <c r="BB222" s="28"/>
      <c r="BC222" s="28"/>
      <c r="BD222" s="12"/>
      <c r="BE222" s="12"/>
    </row>
    <row r="223" spans="1:57" ht="75" customHeight="1">
      <c r="A223" s="17">
        <v>7</v>
      </c>
      <c r="B223" s="18">
        <v>220216</v>
      </c>
      <c r="C223" s="17" t="s">
        <v>57</v>
      </c>
      <c r="D223" s="17" t="s">
        <v>448</v>
      </c>
      <c r="E223" s="17" t="s">
        <v>331</v>
      </c>
      <c r="F223" s="17"/>
      <c r="G223" s="17" t="s">
        <v>507</v>
      </c>
      <c r="H223" s="45">
        <v>14.12</v>
      </c>
      <c r="I223" s="45">
        <v>14.12</v>
      </c>
      <c r="J223" s="17">
        <v>1</v>
      </c>
      <c r="K223" s="17"/>
      <c r="L223" s="17" t="s">
        <v>63</v>
      </c>
      <c r="M223" s="17" t="s">
        <v>83</v>
      </c>
      <c r="N223" s="17" t="s">
        <v>65</v>
      </c>
      <c r="O223" s="28">
        <v>6347.5</v>
      </c>
      <c r="P223" s="28">
        <v>7617</v>
      </c>
      <c r="Q223" s="28"/>
      <c r="R223" s="28">
        <v>7617</v>
      </c>
      <c r="S223" s="28"/>
      <c r="T223" s="28"/>
      <c r="U223" s="17" t="s">
        <v>84</v>
      </c>
      <c r="V223" s="17" t="s">
        <v>57</v>
      </c>
      <c r="W223" s="17" t="s">
        <v>85</v>
      </c>
      <c r="X223" s="20">
        <f>Y223-35</f>
        <v>44845</v>
      </c>
      <c r="Y223" s="20">
        <v>44880</v>
      </c>
      <c r="Z223" s="17"/>
      <c r="AA223" s="17"/>
      <c r="AB223" s="17"/>
      <c r="AC223" s="17"/>
      <c r="AD223" s="17" t="s">
        <v>507</v>
      </c>
      <c r="AE223" s="17" t="s">
        <v>453</v>
      </c>
      <c r="AF223" s="25">
        <v>876</v>
      </c>
      <c r="AG223" s="20" t="s">
        <v>71</v>
      </c>
      <c r="AH223" s="25">
        <v>1</v>
      </c>
      <c r="AI223" s="21" t="s">
        <v>72</v>
      </c>
      <c r="AJ223" s="17" t="s">
        <v>73</v>
      </c>
      <c r="AK223" s="20">
        <v>44900</v>
      </c>
      <c r="AL223" s="20">
        <v>44900</v>
      </c>
      <c r="AM223" s="20">
        <v>44933</v>
      </c>
      <c r="AN223" s="20">
        <v>44964</v>
      </c>
      <c r="AO223" s="17">
        <v>2023</v>
      </c>
      <c r="AP223" s="30"/>
      <c r="AQ223" s="17"/>
      <c r="AR223" s="17"/>
      <c r="AS223" s="17"/>
      <c r="AT223" s="20"/>
      <c r="AU223" s="22"/>
      <c r="AV223" s="23"/>
      <c r="AW223" s="17"/>
      <c r="AX223" s="17"/>
      <c r="AY223" s="17"/>
      <c r="AZ223" s="28"/>
      <c r="BA223" s="28"/>
      <c r="BB223" s="28"/>
      <c r="BC223" s="28"/>
      <c r="BD223" s="12"/>
      <c r="BE223" s="12"/>
    </row>
    <row r="224" spans="1:57" ht="75" customHeight="1">
      <c r="A224" s="17">
        <v>7</v>
      </c>
      <c r="B224" s="18">
        <v>220217</v>
      </c>
      <c r="C224" s="17" t="s">
        <v>57</v>
      </c>
      <c r="D224" s="17" t="s">
        <v>448</v>
      </c>
      <c r="E224" s="17" t="s">
        <v>331</v>
      </c>
      <c r="F224" s="17"/>
      <c r="G224" s="17" t="s">
        <v>508</v>
      </c>
      <c r="H224" s="18" t="s">
        <v>509</v>
      </c>
      <c r="I224" s="18" t="s">
        <v>510</v>
      </c>
      <c r="J224" s="17">
        <v>1</v>
      </c>
      <c r="K224" s="17"/>
      <c r="L224" s="17" t="s">
        <v>63</v>
      </c>
      <c r="M224" s="17" t="s">
        <v>83</v>
      </c>
      <c r="N224" s="17" t="s">
        <v>65</v>
      </c>
      <c r="O224" s="28">
        <v>31528.333333333336</v>
      </c>
      <c r="P224" s="28">
        <v>37834</v>
      </c>
      <c r="Q224" s="28"/>
      <c r="R224" s="28">
        <v>37834</v>
      </c>
      <c r="S224" s="28"/>
      <c r="T224" s="28"/>
      <c r="U224" s="17" t="s">
        <v>95</v>
      </c>
      <c r="V224" s="17" t="s">
        <v>57</v>
      </c>
      <c r="W224" s="17" t="s">
        <v>85</v>
      </c>
      <c r="X224" s="20">
        <f t="shared" ref="X224:X231" si="24">Y224-40</f>
        <v>44844</v>
      </c>
      <c r="Y224" s="20">
        <v>44884</v>
      </c>
      <c r="Z224" s="17"/>
      <c r="AA224" s="17"/>
      <c r="AB224" s="17"/>
      <c r="AC224" s="17"/>
      <c r="AD224" s="17" t="s">
        <v>508</v>
      </c>
      <c r="AE224" s="17" t="s">
        <v>453</v>
      </c>
      <c r="AF224" s="25">
        <v>876</v>
      </c>
      <c r="AG224" s="20" t="s">
        <v>71</v>
      </c>
      <c r="AH224" s="25">
        <v>1</v>
      </c>
      <c r="AI224" s="21" t="s">
        <v>72</v>
      </c>
      <c r="AJ224" s="17" t="s">
        <v>73</v>
      </c>
      <c r="AK224" s="20">
        <v>44904</v>
      </c>
      <c r="AL224" s="20">
        <v>44904</v>
      </c>
      <c r="AM224" s="20">
        <v>44937</v>
      </c>
      <c r="AN224" s="20">
        <v>44967</v>
      </c>
      <c r="AO224" s="17">
        <v>2023</v>
      </c>
      <c r="AP224" s="30"/>
      <c r="AQ224" s="17"/>
      <c r="AR224" s="17"/>
      <c r="AS224" s="17"/>
      <c r="AT224" s="20"/>
      <c r="AU224" s="22"/>
      <c r="AV224" s="23"/>
      <c r="AW224" s="17"/>
      <c r="AX224" s="17"/>
      <c r="AY224" s="17"/>
      <c r="AZ224" s="28"/>
      <c r="BA224" s="28"/>
      <c r="BB224" s="28"/>
      <c r="BC224" s="28"/>
      <c r="BD224" s="12"/>
      <c r="BE224" s="12"/>
    </row>
    <row r="225" spans="1:57" ht="75" customHeight="1">
      <c r="A225" s="17">
        <v>7</v>
      </c>
      <c r="B225" s="18">
        <v>220218</v>
      </c>
      <c r="C225" s="17" t="s">
        <v>57</v>
      </c>
      <c r="D225" s="17" t="s">
        <v>448</v>
      </c>
      <c r="E225" s="17" t="s">
        <v>331</v>
      </c>
      <c r="F225" s="17"/>
      <c r="G225" s="17" t="s">
        <v>511</v>
      </c>
      <c r="H225" s="18" t="s">
        <v>512</v>
      </c>
      <c r="I225" s="18" t="s">
        <v>513</v>
      </c>
      <c r="J225" s="17">
        <v>1</v>
      </c>
      <c r="K225" s="17"/>
      <c r="L225" s="17" t="s">
        <v>63</v>
      </c>
      <c r="M225" s="17" t="s">
        <v>83</v>
      </c>
      <c r="N225" s="17" t="s">
        <v>65</v>
      </c>
      <c r="O225" s="28">
        <v>30656.666666666668</v>
      </c>
      <c r="P225" s="28">
        <v>36788</v>
      </c>
      <c r="Q225" s="28"/>
      <c r="R225" s="28">
        <v>36788</v>
      </c>
      <c r="S225" s="28"/>
      <c r="T225" s="28"/>
      <c r="U225" s="17" t="s">
        <v>95</v>
      </c>
      <c r="V225" s="17" t="s">
        <v>57</v>
      </c>
      <c r="W225" s="17" t="s">
        <v>85</v>
      </c>
      <c r="X225" s="20">
        <f t="shared" si="24"/>
        <v>44844</v>
      </c>
      <c r="Y225" s="20">
        <v>44884</v>
      </c>
      <c r="Z225" s="17"/>
      <c r="AA225" s="17"/>
      <c r="AB225" s="17"/>
      <c r="AC225" s="17"/>
      <c r="AD225" s="17" t="s">
        <v>511</v>
      </c>
      <c r="AE225" s="17" t="s">
        <v>453</v>
      </c>
      <c r="AF225" s="25">
        <v>876</v>
      </c>
      <c r="AG225" s="20" t="s">
        <v>71</v>
      </c>
      <c r="AH225" s="25">
        <v>1</v>
      </c>
      <c r="AI225" s="21" t="s">
        <v>72</v>
      </c>
      <c r="AJ225" s="17" t="s">
        <v>73</v>
      </c>
      <c r="AK225" s="20">
        <v>44904</v>
      </c>
      <c r="AL225" s="20">
        <v>44904</v>
      </c>
      <c r="AM225" s="20">
        <v>44937</v>
      </c>
      <c r="AN225" s="20">
        <v>44967</v>
      </c>
      <c r="AO225" s="17">
        <v>2023</v>
      </c>
      <c r="AP225" s="30"/>
      <c r="AQ225" s="17"/>
      <c r="AR225" s="17"/>
      <c r="AS225" s="17"/>
      <c r="AT225" s="20"/>
      <c r="AU225" s="22"/>
      <c r="AV225" s="23"/>
      <c r="AW225" s="17"/>
      <c r="AX225" s="17"/>
      <c r="AY225" s="17"/>
      <c r="AZ225" s="28"/>
      <c r="BA225" s="28"/>
      <c r="BB225" s="28"/>
      <c r="BC225" s="28"/>
      <c r="BD225" s="12"/>
      <c r="BE225" s="12"/>
    </row>
    <row r="226" spans="1:57" ht="75" customHeight="1">
      <c r="A226" s="17">
        <v>7</v>
      </c>
      <c r="B226" s="18">
        <v>220219</v>
      </c>
      <c r="C226" s="17" t="s">
        <v>57</v>
      </c>
      <c r="D226" s="17" t="s">
        <v>448</v>
      </c>
      <c r="E226" s="17" t="s">
        <v>331</v>
      </c>
      <c r="F226" s="17"/>
      <c r="G226" s="17" t="s">
        <v>517</v>
      </c>
      <c r="H226" s="18" t="s">
        <v>486</v>
      </c>
      <c r="I226" s="18" t="s">
        <v>518</v>
      </c>
      <c r="J226" s="17">
        <v>1</v>
      </c>
      <c r="K226" s="17"/>
      <c r="L226" s="17" t="s">
        <v>63</v>
      </c>
      <c r="M226" s="17" t="s">
        <v>478</v>
      </c>
      <c r="N226" s="17" t="s">
        <v>65</v>
      </c>
      <c r="O226" s="28">
        <v>15000</v>
      </c>
      <c r="P226" s="28">
        <v>18000</v>
      </c>
      <c r="Q226" s="28">
        <v>15000</v>
      </c>
      <c r="R226" s="28">
        <v>3000</v>
      </c>
      <c r="S226" s="28"/>
      <c r="T226" s="28"/>
      <c r="U226" s="17" t="s">
        <v>95</v>
      </c>
      <c r="V226" s="17" t="s">
        <v>57</v>
      </c>
      <c r="W226" s="17" t="s">
        <v>85</v>
      </c>
      <c r="X226" s="20">
        <f t="shared" si="24"/>
        <v>44590</v>
      </c>
      <c r="Y226" s="20">
        <v>44630</v>
      </c>
      <c r="Z226" s="17"/>
      <c r="AA226" s="17"/>
      <c r="AB226" s="17"/>
      <c r="AC226" s="17"/>
      <c r="AD226" s="17" t="s">
        <v>517</v>
      </c>
      <c r="AE226" s="17" t="s">
        <v>453</v>
      </c>
      <c r="AF226" s="25">
        <v>876</v>
      </c>
      <c r="AG226" s="20" t="s">
        <v>71</v>
      </c>
      <c r="AH226" s="25">
        <v>1</v>
      </c>
      <c r="AI226" s="21" t="s">
        <v>72</v>
      </c>
      <c r="AJ226" s="17" t="s">
        <v>73</v>
      </c>
      <c r="AK226" s="20">
        <v>44650</v>
      </c>
      <c r="AL226" s="20">
        <v>44650</v>
      </c>
      <c r="AM226" s="20">
        <v>44940</v>
      </c>
      <c r="AN226" s="20">
        <v>44970</v>
      </c>
      <c r="AO226" s="17" t="s">
        <v>87</v>
      </c>
      <c r="AP226" s="30"/>
      <c r="AQ226" s="17"/>
      <c r="AR226" s="17"/>
      <c r="AS226" s="17"/>
      <c r="AT226" s="20"/>
      <c r="AU226" s="22"/>
      <c r="AV226" s="23"/>
      <c r="AW226" s="17"/>
      <c r="AX226" s="17"/>
      <c r="AY226" s="17"/>
      <c r="AZ226" s="28"/>
      <c r="BA226" s="28"/>
      <c r="BB226" s="28"/>
      <c r="BC226" s="28"/>
      <c r="BD226" s="12"/>
      <c r="BE226" s="12"/>
    </row>
    <row r="227" spans="1:57" ht="75" customHeight="1">
      <c r="A227" s="17">
        <v>7</v>
      </c>
      <c r="B227" s="18">
        <v>220220</v>
      </c>
      <c r="C227" s="17" t="s">
        <v>57</v>
      </c>
      <c r="D227" s="17" t="s">
        <v>448</v>
      </c>
      <c r="E227" s="17" t="s">
        <v>331</v>
      </c>
      <c r="F227" s="17"/>
      <c r="G227" s="17" t="s">
        <v>521</v>
      </c>
      <c r="H227" s="18" t="s">
        <v>512</v>
      </c>
      <c r="I227" s="17" t="s">
        <v>522</v>
      </c>
      <c r="J227" s="17">
        <v>1</v>
      </c>
      <c r="K227" s="17"/>
      <c r="L227" s="17" t="s">
        <v>63</v>
      </c>
      <c r="M227" s="17" t="s">
        <v>478</v>
      </c>
      <c r="N227" s="17" t="s">
        <v>65</v>
      </c>
      <c r="O227" s="28">
        <v>40000</v>
      </c>
      <c r="P227" s="28">
        <v>48000</v>
      </c>
      <c r="Q227" s="28">
        <v>30000</v>
      </c>
      <c r="R227" s="28">
        <v>18000</v>
      </c>
      <c r="S227" s="28"/>
      <c r="T227" s="28"/>
      <c r="U227" s="17" t="s">
        <v>95</v>
      </c>
      <c r="V227" s="17" t="s">
        <v>57</v>
      </c>
      <c r="W227" s="17" t="s">
        <v>85</v>
      </c>
      <c r="X227" s="20">
        <f t="shared" si="24"/>
        <v>44612</v>
      </c>
      <c r="Y227" s="20">
        <v>44652</v>
      </c>
      <c r="Z227" s="17"/>
      <c r="AA227" s="17"/>
      <c r="AB227" s="17"/>
      <c r="AC227" s="17"/>
      <c r="AD227" s="17" t="s">
        <v>521</v>
      </c>
      <c r="AE227" s="17" t="s">
        <v>453</v>
      </c>
      <c r="AF227" s="25">
        <v>876</v>
      </c>
      <c r="AG227" s="20" t="s">
        <v>71</v>
      </c>
      <c r="AH227" s="25">
        <v>1</v>
      </c>
      <c r="AI227" s="21" t="s">
        <v>72</v>
      </c>
      <c r="AJ227" s="17" t="s">
        <v>73</v>
      </c>
      <c r="AK227" s="20">
        <v>44672</v>
      </c>
      <c r="AL227" s="20">
        <v>44672</v>
      </c>
      <c r="AM227" s="20">
        <v>44940</v>
      </c>
      <c r="AN227" s="20">
        <v>44970</v>
      </c>
      <c r="AO227" s="17" t="s">
        <v>87</v>
      </c>
      <c r="AP227" s="30"/>
      <c r="AQ227" s="17"/>
      <c r="AR227" s="17"/>
      <c r="AS227" s="17"/>
      <c r="AT227" s="20"/>
      <c r="AU227" s="22"/>
      <c r="AV227" s="23"/>
      <c r="AW227" s="17"/>
      <c r="AX227" s="17"/>
      <c r="AY227" s="17"/>
      <c r="AZ227" s="28"/>
      <c r="BA227" s="28"/>
      <c r="BB227" s="28"/>
      <c r="BC227" s="28"/>
      <c r="BD227" s="12"/>
      <c r="BE227" s="12"/>
    </row>
    <row r="228" spans="1:57" ht="75" customHeight="1">
      <c r="A228" s="17">
        <v>7</v>
      </c>
      <c r="B228" s="18">
        <v>220221</v>
      </c>
      <c r="C228" s="17" t="s">
        <v>57</v>
      </c>
      <c r="D228" s="17" t="s">
        <v>448</v>
      </c>
      <c r="E228" s="17" t="s">
        <v>331</v>
      </c>
      <c r="F228" s="17"/>
      <c r="G228" s="17" t="s">
        <v>523</v>
      </c>
      <c r="H228" s="18" t="s">
        <v>466</v>
      </c>
      <c r="I228" s="17" t="s">
        <v>467</v>
      </c>
      <c r="J228" s="17">
        <v>1</v>
      </c>
      <c r="K228" s="17"/>
      <c r="L228" s="17" t="s">
        <v>63</v>
      </c>
      <c r="M228" s="17" t="s">
        <v>478</v>
      </c>
      <c r="N228" s="17" t="s">
        <v>65</v>
      </c>
      <c r="O228" s="28">
        <v>40833.333333333336</v>
      </c>
      <c r="P228" s="28">
        <v>49000</v>
      </c>
      <c r="Q228" s="28">
        <v>29000</v>
      </c>
      <c r="R228" s="28">
        <v>20000</v>
      </c>
      <c r="S228" s="28"/>
      <c r="T228" s="28"/>
      <c r="U228" s="17" t="s">
        <v>95</v>
      </c>
      <c r="V228" s="17" t="s">
        <v>57</v>
      </c>
      <c r="W228" s="17" t="s">
        <v>85</v>
      </c>
      <c r="X228" s="20">
        <f t="shared" si="24"/>
        <v>44612</v>
      </c>
      <c r="Y228" s="20">
        <v>44652</v>
      </c>
      <c r="Z228" s="17"/>
      <c r="AA228" s="17"/>
      <c r="AB228" s="17"/>
      <c r="AC228" s="17"/>
      <c r="AD228" s="17" t="s">
        <v>523</v>
      </c>
      <c r="AE228" s="17" t="s">
        <v>453</v>
      </c>
      <c r="AF228" s="25">
        <v>876</v>
      </c>
      <c r="AG228" s="20" t="s">
        <v>71</v>
      </c>
      <c r="AH228" s="25">
        <v>1</v>
      </c>
      <c r="AI228" s="21" t="s">
        <v>72</v>
      </c>
      <c r="AJ228" s="17" t="s">
        <v>73</v>
      </c>
      <c r="AK228" s="20">
        <v>44672</v>
      </c>
      <c r="AL228" s="20">
        <v>44672</v>
      </c>
      <c r="AM228" s="20">
        <v>44940</v>
      </c>
      <c r="AN228" s="20">
        <v>44970</v>
      </c>
      <c r="AO228" s="17" t="s">
        <v>87</v>
      </c>
      <c r="AP228" s="30"/>
      <c r="AQ228" s="17"/>
      <c r="AR228" s="17"/>
      <c r="AS228" s="17"/>
      <c r="AT228" s="20"/>
      <c r="AU228" s="22"/>
      <c r="AV228" s="23"/>
      <c r="AW228" s="17"/>
      <c r="AX228" s="17" t="s">
        <v>134</v>
      </c>
      <c r="AY228" s="17"/>
      <c r="AZ228" s="28"/>
      <c r="BA228" s="28"/>
      <c r="BB228" s="28"/>
      <c r="BC228" s="28"/>
      <c r="BD228" s="12"/>
      <c r="BE228" s="12"/>
    </row>
    <row r="229" spans="1:57" ht="75" customHeight="1">
      <c r="A229" s="17">
        <v>7</v>
      </c>
      <c r="B229" s="18">
        <v>220222</v>
      </c>
      <c r="C229" s="17" t="s">
        <v>57</v>
      </c>
      <c r="D229" s="17" t="s">
        <v>448</v>
      </c>
      <c r="E229" s="17" t="s">
        <v>331</v>
      </c>
      <c r="F229" s="17"/>
      <c r="G229" s="17" t="s">
        <v>524</v>
      </c>
      <c r="H229" s="18" t="s">
        <v>466</v>
      </c>
      <c r="I229" s="17" t="s">
        <v>467</v>
      </c>
      <c r="J229" s="17">
        <v>1</v>
      </c>
      <c r="K229" s="17"/>
      <c r="L229" s="17" t="s">
        <v>63</v>
      </c>
      <c r="M229" s="17" t="s">
        <v>478</v>
      </c>
      <c r="N229" s="17" t="s">
        <v>65</v>
      </c>
      <c r="O229" s="28">
        <v>40833.333333333336</v>
      </c>
      <c r="P229" s="28">
        <v>49000</v>
      </c>
      <c r="Q229" s="28">
        <v>29000</v>
      </c>
      <c r="R229" s="28">
        <v>20000</v>
      </c>
      <c r="S229" s="28"/>
      <c r="T229" s="28"/>
      <c r="U229" s="17" t="s">
        <v>95</v>
      </c>
      <c r="V229" s="17" t="s">
        <v>57</v>
      </c>
      <c r="W229" s="17" t="s">
        <v>85</v>
      </c>
      <c r="X229" s="20">
        <f t="shared" si="24"/>
        <v>44612</v>
      </c>
      <c r="Y229" s="20">
        <v>44652</v>
      </c>
      <c r="Z229" s="17"/>
      <c r="AA229" s="17"/>
      <c r="AB229" s="17"/>
      <c r="AC229" s="17"/>
      <c r="AD229" s="17" t="s">
        <v>524</v>
      </c>
      <c r="AE229" s="17" t="s">
        <v>453</v>
      </c>
      <c r="AF229" s="25">
        <v>876</v>
      </c>
      <c r="AG229" s="20" t="s">
        <v>71</v>
      </c>
      <c r="AH229" s="25">
        <v>1</v>
      </c>
      <c r="AI229" s="21" t="s">
        <v>72</v>
      </c>
      <c r="AJ229" s="17" t="s">
        <v>73</v>
      </c>
      <c r="AK229" s="20">
        <v>44672</v>
      </c>
      <c r="AL229" s="20">
        <v>44672</v>
      </c>
      <c r="AM229" s="20">
        <v>44940</v>
      </c>
      <c r="AN229" s="20">
        <v>44970</v>
      </c>
      <c r="AO229" s="17" t="s">
        <v>87</v>
      </c>
      <c r="AP229" s="30"/>
      <c r="AQ229" s="17"/>
      <c r="AR229" s="17"/>
      <c r="AS229" s="17"/>
      <c r="AT229" s="20"/>
      <c r="AU229" s="22"/>
      <c r="AV229" s="23"/>
      <c r="AW229" s="17"/>
      <c r="AX229" s="17"/>
      <c r="AY229" s="17"/>
      <c r="AZ229" s="28"/>
      <c r="BA229" s="28"/>
      <c r="BB229" s="28"/>
      <c r="BC229" s="28"/>
      <c r="BD229" s="12"/>
      <c r="BE229" s="12"/>
    </row>
    <row r="230" spans="1:57" ht="75" customHeight="1">
      <c r="A230" s="17">
        <v>7</v>
      </c>
      <c r="B230" s="18">
        <v>220223</v>
      </c>
      <c r="C230" s="17" t="s">
        <v>57</v>
      </c>
      <c r="D230" s="17" t="s">
        <v>448</v>
      </c>
      <c r="E230" s="17" t="s">
        <v>331</v>
      </c>
      <c r="F230" s="17"/>
      <c r="G230" s="17" t="s">
        <v>525</v>
      </c>
      <c r="H230" s="18" t="s">
        <v>512</v>
      </c>
      <c r="I230" s="17" t="s">
        <v>526</v>
      </c>
      <c r="J230" s="17">
        <v>1</v>
      </c>
      <c r="K230" s="17"/>
      <c r="L230" s="17" t="s">
        <v>63</v>
      </c>
      <c r="M230" s="17" t="s">
        <v>478</v>
      </c>
      <c r="N230" s="17" t="s">
        <v>65</v>
      </c>
      <c r="O230" s="28">
        <v>40833.333333333336</v>
      </c>
      <c r="P230" s="28">
        <v>49000</v>
      </c>
      <c r="Q230" s="28"/>
      <c r="R230" s="28">
        <v>39000</v>
      </c>
      <c r="S230" s="28">
        <v>10000</v>
      </c>
      <c r="T230" s="28"/>
      <c r="U230" s="17" t="s">
        <v>95</v>
      </c>
      <c r="V230" s="17" t="s">
        <v>57</v>
      </c>
      <c r="W230" s="17" t="s">
        <v>85</v>
      </c>
      <c r="X230" s="20">
        <f t="shared" si="24"/>
        <v>44826</v>
      </c>
      <c r="Y230" s="20">
        <v>44866</v>
      </c>
      <c r="Z230" s="17"/>
      <c r="AA230" s="17"/>
      <c r="AB230" s="17"/>
      <c r="AC230" s="17"/>
      <c r="AD230" s="17" t="s">
        <v>525</v>
      </c>
      <c r="AE230" s="17" t="s">
        <v>453</v>
      </c>
      <c r="AF230" s="25">
        <v>876</v>
      </c>
      <c r="AG230" s="20" t="s">
        <v>71</v>
      </c>
      <c r="AH230" s="25">
        <v>1</v>
      </c>
      <c r="AI230" s="21" t="s">
        <v>72</v>
      </c>
      <c r="AJ230" s="17" t="s">
        <v>73</v>
      </c>
      <c r="AK230" s="20">
        <v>44886</v>
      </c>
      <c r="AL230" s="20">
        <v>44886</v>
      </c>
      <c r="AM230" s="20">
        <v>45305</v>
      </c>
      <c r="AN230" s="20">
        <v>45335</v>
      </c>
      <c r="AO230" s="17" t="s">
        <v>89</v>
      </c>
      <c r="AP230" s="30"/>
      <c r="AQ230" s="17"/>
      <c r="AR230" s="17"/>
      <c r="AS230" s="17"/>
      <c r="AT230" s="20"/>
      <c r="AU230" s="22"/>
      <c r="AV230" s="23"/>
      <c r="AW230" s="17"/>
      <c r="AX230" s="17" t="s">
        <v>134</v>
      </c>
      <c r="AY230" s="17"/>
      <c r="AZ230" s="28"/>
      <c r="BA230" s="28"/>
      <c r="BB230" s="28"/>
      <c r="BC230" s="28"/>
      <c r="BD230" s="12"/>
      <c r="BE230" s="12"/>
    </row>
    <row r="231" spans="1:57" ht="75" customHeight="1">
      <c r="A231" s="17">
        <v>7</v>
      </c>
      <c r="B231" s="18">
        <v>220224</v>
      </c>
      <c r="C231" s="17" t="s">
        <v>57</v>
      </c>
      <c r="D231" s="17" t="s">
        <v>448</v>
      </c>
      <c r="E231" s="17" t="s">
        <v>331</v>
      </c>
      <c r="F231" s="17"/>
      <c r="G231" s="17" t="s">
        <v>527</v>
      </c>
      <c r="H231" s="18" t="s">
        <v>512</v>
      </c>
      <c r="I231" s="17" t="s">
        <v>528</v>
      </c>
      <c r="J231" s="17">
        <v>1</v>
      </c>
      <c r="K231" s="17"/>
      <c r="L231" s="17" t="s">
        <v>63</v>
      </c>
      <c r="M231" s="17" t="s">
        <v>484</v>
      </c>
      <c r="N231" s="17" t="s">
        <v>65</v>
      </c>
      <c r="O231" s="28">
        <v>20833.333333333336</v>
      </c>
      <c r="P231" s="28">
        <v>25000</v>
      </c>
      <c r="Q231" s="28">
        <v>15000</v>
      </c>
      <c r="R231" s="28">
        <v>10000</v>
      </c>
      <c r="S231" s="28"/>
      <c r="T231" s="28"/>
      <c r="U231" s="17" t="s">
        <v>95</v>
      </c>
      <c r="V231" s="17" t="s">
        <v>57</v>
      </c>
      <c r="W231" s="17" t="s">
        <v>85</v>
      </c>
      <c r="X231" s="20">
        <f t="shared" si="24"/>
        <v>44612</v>
      </c>
      <c r="Y231" s="20">
        <v>44652</v>
      </c>
      <c r="Z231" s="17"/>
      <c r="AA231" s="17"/>
      <c r="AB231" s="17"/>
      <c r="AC231" s="17"/>
      <c r="AD231" s="17" t="s">
        <v>527</v>
      </c>
      <c r="AE231" s="17" t="s">
        <v>453</v>
      </c>
      <c r="AF231" s="25">
        <v>876</v>
      </c>
      <c r="AG231" s="20" t="s">
        <v>71</v>
      </c>
      <c r="AH231" s="25">
        <v>1</v>
      </c>
      <c r="AI231" s="21" t="s">
        <v>72</v>
      </c>
      <c r="AJ231" s="17" t="s">
        <v>73</v>
      </c>
      <c r="AK231" s="20">
        <v>44672</v>
      </c>
      <c r="AL231" s="20">
        <v>44672</v>
      </c>
      <c r="AM231" s="20">
        <v>44940</v>
      </c>
      <c r="AN231" s="20">
        <v>44970</v>
      </c>
      <c r="AO231" s="17" t="s">
        <v>87</v>
      </c>
      <c r="AP231" s="30"/>
      <c r="AQ231" s="17"/>
      <c r="AR231" s="17"/>
      <c r="AS231" s="17"/>
      <c r="AT231" s="20"/>
      <c r="AU231" s="22"/>
      <c r="AV231" s="23"/>
      <c r="AW231" s="17"/>
      <c r="AX231" s="17"/>
      <c r="AY231" s="17"/>
      <c r="AZ231" s="28"/>
      <c r="BA231" s="28"/>
      <c r="BB231" s="28"/>
      <c r="BC231" s="28"/>
      <c r="BD231" s="12"/>
      <c r="BE231" s="12"/>
    </row>
    <row r="232" spans="1:57" ht="75" customHeight="1">
      <c r="A232" s="17">
        <v>7</v>
      </c>
      <c r="B232" s="18">
        <v>220225</v>
      </c>
      <c r="C232" s="17" t="s">
        <v>57</v>
      </c>
      <c r="D232" s="17" t="s">
        <v>448</v>
      </c>
      <c r="E232" s="17" t="s">
        <v>331</v>
      </c>
      <c r="F232" s="17"/>
      <c r="G232" s="17" t="s">
        <v>529</v>
      </c>
      <c r="H232" s="18" t="s">
        <v>466</v>
      </c>
      <c r="I232" s="17" t="s">
        <v>530</v>
      </c>
      <c r="J232" s="17">
        <v>1</v>
      </c>
      <c r="K232" s="17"/>
      <c r="L232" s="17" t="s">
        <v>63</v>
      </c>
      <c r="M232" s="17" t="s">
        <v>478</v>
      </c>
      <c r="N232" s="17" t="s">
        <v>65</v>
      </c>
      <c r="O232" s="28">
        <v>4166.666666666667</v>
      </c>
      <c r="P232" s="28">
        <v>5000</v>
      </c>
      <c r="Q232" s="28">
        <v>3000</v>
      </c>
      <c r="R232" s="28">
        <v>2000</v>
      </c>
      <c r="S232" s="28"/>
      <c r="T232" s="28"/>
      <c r="U232" s="17" t="s">
        <v>84</v>
      </c>
      <c r="V232" s="17" t="s">
        <v>57</v>
      </c>
      <c r="W232" s="17" t="s">
        <v>85</v>
      </c>
      <c r="X232" s="20">
        <f t="shared" ref="X232:X234" si="25">Y232-35</f>
        <v>44613</v>
      </c>
      <c r="Y232" s="20">
        <v>44648</v>
      </c>
      <c r="Z232" s="17"/>
      <c r="AA232" s="17"/>
      <c r="AB232" s="17"/>
      <c r="AC232" s="17"/>
      <c r="AD232" s="17" t="s">
        <v>529</v>
      </c>
      <c r="AE232" s="17" t="s">
        <v>453</v>
      </c>
      <c r="AF232" s="25">
        <v>876</v>
      </c>
      <c r="AG232" s="20" t="s">
        <v>71</v>
      </c>
      <c r="AH232" s="25">
        <v>1</v>
      </c>
      <c r="AI232" s="21" t="s">
        <v>72</v>
      </c>
      <c r="AJ232" s="17" t="s">
        <v>73</v>
      </c>
      <c r="AK232" s="20">
        <v>44668</v>
      </c>
      <c r="AL232" s="20">
        <v>44668</v>
      </c>
      <c r="AM232" s="20">
        <v>44940</v>
      </c>
      <c r="AN232" s="20">
        <v>44970</v>
      </c>
      <c r="AO232" s="17" t="s">
        <v>87</v>
      </c>
      <c r="AP232" s="30"/>
      <c r="AQ232" s="17"/>
      <c r="AR232" s="17"/>
      <c r="AS232" s="17"/>
      <c r="AT232" s="20"/>
      <c r="AU232" s="22"/>
      <c r="AV232" s="23"/>
      <c r="AW232" s="17"/>
      <c r="AX232" s="17"/>
      <c r="AY232" s="17"/>
      <c r="AZ232" s="28"/>
      <c r="BA232" s="28"/>
      <c r="BB232" s="28"/>
      <c r="BC232" s="28"/>
      <c r="BD232" s="12"/>
      <c r="BE232" s="12"/>
    </row>
    <row r="233" spans="1:57" ht="75" customHeight="1">
      <c r="A233" s="17">
        <v>7</v>
      </c>
      <c r="B233" s="18">
        <v>220226</v>
      </c>
      <c r="C233" s="17" t="s">
        <v>57</v>
      </c>
      <c r="D233" s="17" t="s">
        <v>448</v>
      </c>
      <c r="E233" s="17" t="s">
        <v>331</v>
      </c>
      <c r="F233" s="17"/>
      <c r="G233" s="17" t="s">
        <v>534</v>
      </c>
      <c r="H233" s="18" t="s">
        <v>466</v>
      </c>
      <c r="I233" s="17" t="s">
        <v>467</v>
      </c>
      <c r="J233" s="17">
        <v>1</v>
      </c>
      <c r="K233" s="17"/>
      <c r="L233" s="17" t="s">
        <v>63</v>
      </c>
      <c r="M233" s="17" t="s">
        <v>478</v>
      </c>
      <c r="N233" s="17" t="s">
        <v>65</v>
      </c>
      <c r="O233" s="28">
        <v>7500</v>
      </c>
      <c r="P233" s="28">
        <v>9000</v>
      </c>
      <c r="Q233" s="28"/>
      <c r="R233" s="28">
        <v>9000</v>
      </c>
      <c r="S233" s="28"/>
      <c r="T233" s="28"/>
      <c r="U233" s="17" t="s">
        <v>84</v>
      </c>
      <c r="V233" s="17" t="s">
        <v>57</v>
      </c>
      <c r="W233" s="17" t="s">
        <v>85</v>
      </c>
      <c r="X233" s="20">
        <f t="shared" si="25"/>
        <v>44827</v>
      </c>
      <c r="Y233" s="20">
        <v>44862</v>
      </c>
      <c r="Z233" s="17"/>
      <c r="AA233" s="17"/>
      <c r="AB233" s="17"/>
      <c r="AC233" s="17"/>
      <c r="AD233" s="17" t="s">
        <v>534</v>
      </c>
      <c r="AE233" s="17" t="s">
        <v>453</v>
      </c>
      <c r="AF233" s="25">
        <v>876</v>
      </c>
      <c r="AG233" s="20" t="s">
        <v>71</v>
      </c>
      <c r="AH233" s="25">
        <v>1</v>
      </c>
      <c r="AI233" s="21" t="s">
        <v>72</v>
      </c>
      <c r="AJ233" s="17" t="s">
        <v>73</v>
      </c>
      <c r="AK233" s="20">
        <v>44882</v>
      </c>
      <c r="AL233" s="20">
        <v>44882</v>
      </c>
      <c r="AM233" s="20">
        <v>44917</v>
      </c>
      <c r="AN233" s="20">
        <v>44947</v>
      </c>
      <c r="AO233" s="17">
        <v>2023</v>
      </c>
      <c r="AP233" s="30"/>
      <c r="AQ233" s="17"/>
      <c r="AR233" s="17"/>
      <c r="AS233" s="17"/>
      <c r="AT233" s="20"/>
      <c r="AU233" s="22"/>
      <c r="AV233" s="23"/>
      <c r="AW233" s="17"/>
      <c r="AX233" s="17"/>
      <c r="AY233" s="17"/>
      <c r="AZ233" s="28"/>
      <c r="BA233" s="28"/>
      <c r="BB233" s="28"/>
      <c r="BC233" s="28"/>
      <c r="BD233" s="12"/>
      <c r="BE233" s="12"/>
    </row>
    <row r="234" spans="1:57" ht="75" customHeight="1">
      <c r="A234" s="17">
        <v>7</v>
      </c>
      <c r="B234" s="18">
        <v>220227</v>
      </c>
      <c r="C234" s="17" t="s">
        <v>57</v>
      </c>
      <c r="D234" s="17" t="s">
        <v>448</v>
      </c>
      <c r="E234" s="17" t="s">
        <v>331</v>
      </c>
      <c r="F234" s="17"/>
      <c r="G234" s="17" t="s">
        <v>537</v>
      </c>
      <c r="H234" s="18" t="s">
        <v>512</v>
      </c>
      <c r="I234" s="18" t="s">
        <v>538</v>
      </c>
      <c r="J234" s="17">
        <v>1</v>
      </c>
      <c r="K234" s="44"/>
      <c r="L234" s="17" t="s">
        <v>63</v>
      </c>
      <c r="M234" s="17" t="s">
        <v>484</v>
      </c>
      <c r="N234" s="17" t="s">
        <v>65</v>
      </c>
      <c r="O234" s="28">
        <v>2916.666666666667</v>
      </c>
      <c r="P234" s="28">
        <v>3500</v>
      </c>
      <c r="Q234" s="28">
        <v>2500</v>
      </c>
      <c r="R234" s="28">
        <v>1000</v>
      </c>
      <c r="S234" s="28"/>
      <c r="T234" s="28"/>
      <c r="U234" s="17" t="s">
        <v>84</v>
      </c>
      <c r="V234" s="17" t="s">
        <v>57</v>
      </c>
      <c r="W234" s="17" t="s">
        <v>85</v>
      </c>
      <c r="X234" s="20">
        <f t="shared" si="25"/>
        <v>44613</v>
      </c>
      <c r="Y234" s="20">
        <v>44648</v>
      </c>
      <c r="Z234" s="17"/>
      <c r="AA234" s="17"/>
      <c r="AB234" s="17"/>
      <c r="AC234" s="17"/>
      <c r="AD234" s="17" t="s">
        <v>537</v>
      </c>
      <c r="AE234" s="17" t="s">
        <v>453</v>
      </c>
      <c r="AF234" s="25">
        <v>876</v>
      </c>
      <c r="AG234" s="20" t="s">
        <v>71</v>
      </c>
      <c r="AH234" s="25">
        <v>1</v>
      </c>
      <c r="AI234" s="21" t="s">
        <v>72</v>
      </c>
      <c r="AJ234" s="17" t="s">
        <v>73</v>
      </c>
      <c r="AK234" s="20">
        <v>44668</v>
      </c>
      <c r="AL234" s="20">
        <v>44668</v>
      </c>
      <c r="AM234" s="20">
        <v>44961</v>
      </c>
      <c r="AN234" s="20">
        <v>44991</v>
      </c>
      <c r="AO234" s="17" t="s">
        <v>87</v>
      </c>
      <c r="AP234" s="30"/>
      <c r="AQ234" s="17"/>
      <c r="AR234" s="17"/>
      <c r="AS234" s="17"/>
      <c r="AT234" s="20"/>
      <c r="AU234" s="22"/>
      <c r="AV234" s="23"/>
      <c r="AW234" s="17"/>
      <c r="AX234" s="17"/>
      <c r="AY234" s="17"/>
      <c r="AZ234" s="28"/>
      <c r="BA234" s="28"/>
      <c r="BB234" s="28"/>
      <c r="BC234" s="28"/>
      <c r="BD234" s="12"/>
      <c r="BE234" s="12"/>
    </row>
    <row r="235" spans="1:57" ht="75" customHeight="1">
      <c r="A235" s="17">
        <v>7</v>
      </c>
      <c r="B235" s="18">
        <v>220228</v>
      </c>
      <c r="C235" s="17" t="s">
        <v>57</v>
      </c>
      <c r="D235" s="17" t="s">
        <v>448</v>
      </c>
      <c r="E235" s="17" t="s">
        <v>331</v>
      </c>
      <c r="F235" s="17"/>
      <c r="G235" s="17" t="s">
        <v>547</v>
      </c>
      <c r="H235" s="18" t="s">
        <v>548</v>
      </c>
      <c r="I235" s="18" t="s">
        <v>549</v>
      </c>
      <c r="J235" s="17">
        <v>1</v>
      </c>
      <c r="K235" s="17"/>
      <c r="L235" s="17" t="s">
        <v>63</v>
      </c>
      <c r="M235" s="17" t="s">
        <v>505</v>
      </c>
      <c r="N235" s="17" t="s">
        <v>65</v>
      </c>
      <c r="O235" s="28">
        <v>416666.66666666669</v>
      </c>
      <c r="P235" s="28">
        <v>500000</v>
      </c>
      <c r="Q235" s="28">
        <v>300000</v>
      </c>
      <c r="R235" s="28">
        <v>200000</v>
      </c>
      <c r="S235" s="28"/>
      <c r="T235" s="28"/>
      <c r="U235" s="17" t="s">
        <v>95</v>
      </c>
      <c r="V235" s="17" t="s">
        <v>57</v>
      </c>
      <c r="W235" s="17" t="s">
        <v>85</v>
      </c>
      <c r="X235" s="20">
        <f t="shared" ref="X235:X236" si="26">Y235-40</f>
        <v>44676</v>
      </c>
      <c r="Y235" s="20">
        <v>44716</v>
      </c>
      <c r="Z235" s="17"/>
      <c r="AA235" s="17"/>
      <c r="AB235" s="17"/>
      <c r="AC235" s="17"/>
      <c r="AD235" s="17" t="s">
        <v>547</v>
      </c>
      <c r="AE235" s="17" t="s">
        <v>453</v>
      </c>
      <c r="AF235" s="25">
        <v>876</v>
      </c>
      <c r="AG235" s="20" t="s">
        <v>71</v>
      </c>
      <c r="AH235" s="25">
        <v>1</v>
      </c>
      <c r="AI235" s="21" t="s">
        <v>72</v>
      </c>
      <c r="AJ235" s="17" t="s">
        <v>73</v>
      </c>
      <c r="AK235" s="20">
        <v>44736</v>
      </c>
      <c r="AL235" s="20">
        <v>44736</v>
      </c>
      <c r="AM235" s="20">
        <v>44976</v>
      </c>
      <c r="AN235" s="20">
        <v>45006</v>
      </c>
      <c r="AO235" s="17" t="s">
        <v>87</v>
      </c>
      <c r="AP235" s="30"/>
      <c r="AQ235" s="17"/>
      <c r="AR235" s="17"/>
      <c r="AS235" s="17"/>
      <c r="AT235" s="20"/>
      <c r="AU235" s="22"/>
      <c r="AV235" s="23"/>
      <c r="AW235" s="17"/>
      <c r="AX235" s="17" t="s">
        <v>134</v>
      </c>
      <c r="AY235" s="17"/>
      <c r="AZ235" s="28"/>
      <c r="BA235" s="28"/>
      <c r="BB235" s="28"/>
      <c r="BC235" s="28"/>
      <c r="BD235" s="12"/>
      <c r="BE235" s="12"/>
    </row>
    <row r="236" spans="1:57" ht="75" customHeight="1">
      <c r="A236" s="17">
        <v>7</v>
      </c>
      <c r="B236" s="18">
        <v>220229</v>
      </c>
      <c r="C236" s="17" t="s">
        <v>57</v>
      </c>
      <c r="D236" s="17" t="s">
        <v>448</v>
      </c>
      <c r="E236" s="17" t="s">
        <v>331</v>
      </c>
      <c r="F236" s="17"/>
      <c r="G236" s="17" t="s">
        <v>550</v>
      </c>
      <c r="H236" s="18" t="s">
        <v>551</v>
      </c>
      <c r="I236" s="18" t="s">
        <v>552</v>
      </c>
      <c r="J236" s="17">
        <v>1</v>
      </c>
      <c r="K236" s="17"/>
      <c r="L236" s="17" t="s">
        <v>63</v>
      </c>
      <c r="M236" s="17" t="s">
        <v>505</v>
      </c>
      <c r="N236" s="17" t="s">
        <v>65</v>
      </c>
      <c r="O236" s="28">
        <v>41583.333333333336</v>
      </c>
      <c r="P236" s="28">
        <v>49900</v>
      </c>
      <c r="Q236" s="28"/>
      <c r="R236" s="28">
        <v>49900</v>
      </c>
      <c r="S236" s="28"/>
      <c r="T236" s="28"/>
      <c r="U236" s="17" t="s">
        <v>95</v>
      </c>
      <c r="V236" s="17" t="s">
        <v>57</v>
      </c>
      <c r="W236" s="17" t="s">
        <v>85</v>
      </c>
      <c r="X236" s="20">
        <f t="shared" si="26"/>
        <v>44829</v>
      </c>
      <c r="Y236" s="20">
        <v>44869</v>
      </c>
      <c r="Z236" s="17"/>
      <c r="AA236" s="17"/>
      <c r="AB236" s="17"/>
      <c r="AC236" s="17"/>
      <c r="AD236" s="17" t="s">
        <v>550</v>
      </c>
      <c r="AE236" s="17" t="s">
        <v>453</v>
      </c>
      <c r="AF236" s="25">
        <v>876</v>
      </c>
      <c r="AG236" s="20" t="s">
        <v>71</v>
      </c>
      <c r="AH236" s="25">
        <v>1</v>
      </c>
      <c r="AI236" s="21" t="s">
        <v>72</v>
      </c>
      <c r="AJ236" s="17" t="s">
        <v>73</v>
      </c>
      <c r="AK236" s="20">
        <v>44889</v>
      </c>
      <c r="AL236" s="20">
        <v>44889</v>
      </c>
      <c r="AM236" s="20">
        <v>45098</v>
      </c>
      <c r="AN236" s="20">
        <v>45128</v>
      </c>
      <c r="AO236" s="17" t="s">
        <v>87</v>
      </c>
      <c r="AP236" s="30"/>
      <c r="AQ236" s="17"/>
      <c r="AR236" s="17"/>
      <c r="AS236" s="17"/>
      <c r="AT236" s="20"/>
      <c r="AU236" s="22"/>
      <c r="AV236" s="23"/>
      <c r="AW236" s="17"/>
      <c r="AX236" s="17" t="s">
        <v>134</v>
      </c>
      <c r="AY236" s="17"/>
      <c r="AZ236" s="28"/>
      <c r="BA236" s="28"/>
      <c r="BB236" s="28"/>
      <c r="BC236" s="28"/>
      <c r="BD236" s="12"/>
      <c r="BE236" s="12"/>
    </row>
    <row r="237" spans="1:57" ht="75" customHeight="1">
      <c r="A237" s="17">
        <v>7</v>
      </c>
      <c r="B237" s="18">
        <v>220230</v>
      </c>
      <c r="C237" s="17" t="s">
        <v>57</v>
      </c>
      <c r="D237" s="17" t="s">
        <v>448</v>
      </c>
      <c r="E237" s="17" t="s">
        <v>331</v>
      </c>
      <c r="F237" s="17"/>
      <c r="G237" s="17" t="s">
        <v>569</v>
      </c>
      <c r="H237" s="18" t="s">
        <v>473</v>
      </c>
      <c r="I237" s="18" t="s">
        <v>568</v>
      </c>
      <c r="J237" s="17">
        <v>2</v>
      </c>
      <c r="K237" s="17"/>
      <c r="L237" s="17" t="s">
        <v>63</v>
      </c>
      <c r="M237" s="17" t="s">
        <v>405</v>
      </c>
      <c r="N237" s="17" t="s">
        <v>65</v>
      </c>
      <c r="O237" s="28">
        <v>30371.666666666668</v>
      </c>
      <c r="P237" s="28">
        <v>36446</v>
      </c>
      <c r="Q237" s="28"/>
      <c r="R237" s="28">
        <v>36446</v>
      </c>
      <c r="S237" s="28"/>
      <c r="T237" s="28"/>
      <c r="U237" s="17" t="s">
        <v>95</v>
      </c>
      <c r="V237" s="17" t="s">
        <v>57</v>
      </c>
      <c r="W237" s="17" t="s">
        <v>85</v>
      </c>
      <c r="X237" s="20">
        <f t="shared" ref="X237:X238" si="27">Y237-35</f>
        <v>44849</v>
      </c>
      <c r="Y237" s="20">
        <v>44884</v>
      </c>
      <c r="Z237" s="17"/>
      <c r="AA237" s="17"/>
      <c r="AB237" s="17"/>
      <c r="AC237" s="17"/>
      <c r="AD237" s="17" t="s">
        <v>569</v>
      </c>
      <c r="AE237" s="17" t="s">
        <v>453</v>
      </c>
      <c r="AF237" s="25">
        <v>876</v>
      </c>
      <c r="AG237" s="20" t="s">
        <v>71</v>
      </c>
      <c r="AH237" s="25">
        <v>1</v>
      </c>
      <c r="AI237" s="21" t="s">
        <v>72</v>
      </c>
      <c r="AJ237" s="17" t="s">
        <v>73</v>
      </c>
      <c r="AK237" s="20">
        <v>44904</v>
      </c>
      <c r="AL237" s="20">
        <v>44904</v>
      </c>
      <c r="AM237" s="20">
        <v>45291</v>
      </c>
      <c r="AN237" s="20">
        <v>45311</v>
      </c>
      <c r="AO237" s="17">
        <v>2023</v>
      </c>
      <c r="AP237" s="30"/>
      <c r="AQ237" s="17"/>
      <c r="AR237" s="17"/>
      <c r="AS237" s="17"/>
      <c r="AT237" s="20"/>
      <c r="AU237" s="22"/>
      <c r="AV237" s="23"/>
      <c r="AW237" s="17"/>
      <c r="AX237" s="17"/>
      <c r="AY237" s="17"/>
      <c r="AZ237" s="28"/>
      <c r="BA237" s="28"/>
      <c r="BB237" s="28"/>
      <c r="BC237" s="28"/>
      <c r="BD237" s="12"/>
      <c r="BE237" s="12"/>
    </row>
    <row r="238" spans="1:57" ht="75" customHeight="1">
      <c r="A238" s="17">
        <v>7</v>
      </c>
      <c r="B238" s="18">
        <v>220231</v>
      </c>
      <c r="C238" s="17" t="s">
        <v>57</v>
      </c>
      <c r="D238" s="17" t="s">
        <v>448</v>
      </c>
      <c r="E238" s="17" t="s">
        <v>331</v>
      </c>
      <c r="F238" s="17"/>
      <c r="G238" s="17" t="s">
        <v>570</v>
      </c>
      <c r="H238" s="18" t="s">
        <v>473</v>
      </c>
      <c r="I238" s="18" t="s">
        <v>568</v>
      </c>
      <c r="J238" s="17">
        <v>2</v>
      </c>
      <c r="K238" s="17"/>
      <c r="L238" s="17" t="s">
        <v>63</v>
      </c>
      <c r="M238" s="17" t="s">
        <v>571</v>
      </c>
      <c r="N238" s="17" t="s">
        <v>65</v>
      </c>
      <c r="O238" s="28">
        <v>44966</v>
      </c>
      <c r="P238" s="28">
        <v>53959</v>
      </c>
      <c r="Q238" s="28"/>
      <c r="R238" s="28">
        <v>53959</v>
      </c>
      <c r="S238" s="28"/>
      <c r="T238" s="28"/>
      <c r="U238" s="17" t="s">
        <v>95</v>
      </c>
      <c r="V238" s="17" t="s">
        <v>57</v>
      </c>
      <c r="W238" s="17" t="s">
        <v>85</v>
      </c>
      <c r="X238" s="20">
        <f t="shared" si="27"/>
        <v>44849</v>
      </c>
      <c r="Y238" s="20">
        <v>44884</v>
      </c>
      <c r="Z238" s="17"/>
      <c r="AA238" s="17"/>
      <c r="AB238" s="17"/>
      <c r="AC238" s="17"/>
      <c r="AD238" s="17" t="s">
        <v>570</v>
      </c>
      <c r="AE238" s="17" t="s">
        <v>453</v>
      </c>
      <c r="AF238" s="25">
        <v>876</v>
      </c>
      <c r="AG238" s="20" t="s">
        <v>71</v>
      </c>
      <c r="AH238" s="25">
        <v>1</v>
      </c>
      <c r="AI238" s="21" t="s">
        <v>72</v>
      </c>
      <c r="AJ238" s="17" t="s">
        <v>73</v>
      </c>
      <c r="AK238" s="20">
        <v>44904</v>
      </c>
      <c r="AL238" s="20">
        <v>44904</v>
      </c>
      <c r="AM238" s="20">
        <v>45291</v>
      </c>
      <c r="AN238" s="20">
        <v>45311</v>
      </c>
      <c r="AO238" s="17">
        <v>2023</v>
      </c>
      <c r="AP238" s="30"/>
      <c r="AQ238" s="17"/>
      <c r="AR238" s="17"/>
      <c r="AS238" s="17"/>
      <c r="AT238" s="20"/>
      <c r="AU238" s="22"/>
      <c r="AV238" s="23"/>
      <c r="AW238" s="17"/>
      <c r="AX238" s="17"/>
      <c r="AY238" s="17"/>
      <c r="AZ238" s="28"/>
      <c r="BA238" s="28"/>
      <c r="BB238" s="28"/>
      <c r="BC238" s="28"/>
      <c r="BD238" s="12"/>
      <c r="BE238" s="12"/>
    </row>
    <row r="239" spans="1:57" ht="75" customHeight="1">
      <c r="A239" s="17">
        <v>7</v>
      </c>
      <c r="B239" s="18">
        <v>220232</v>
      </c>
      <c r="C239" s="17" t="s">
        <v>57</v>
      </c>
      <c r="D239" s="17" t="s">
        <v>448</v>
      </c>
      <c r="E239" s="17" t="s">
        <v>331</v>
      </c>
      <c r="F239" s="17"/>
      <c r="G239" s="17" t="s">
        <v>575</v>
      </c>
      <c r="H239" s="18" t="s">
        <v>576</v>
      </c>
      <c r="I239" s="18" t="s">
        <v>577</v>
      </c>
      <c r="J239" s="17">
        <v>1</v>
      </c>
      <c r="K239" s="17"/>
      <c r="L239" s="17" t="s">
        <v>63</v>
      </c>
      <c r="M239" s="17" t="s">
        <v>478</v>
      </c>
      <c r="N239" s="17" t="s">
        <v>65</v>
      </c>
      <c r="O239" s="28">
        <v>66666.666666666672</v>
      </c>
      <c r="P239" s="28">
        <v>80000</v>
      </c>
      <c r="Q239" s="28">
        <v>50000</v>
      </c>
      <c r="R239" s="28">
        <v>30000</v>
      </c>
      <c r="S239" s="28"/>
      <c r="T239" s="28"/>
      <c r="U239" s="17" t="s">
        <v>95</v>
      </c>
      <c r="V239" s="17" t="s">
        <v>57</v>
      </c>
      <c r="W239" s="17" t="s">
        <v>85</v>
      </c>
      <c r="X239" s="20">
        <f t="shared" ref="X239:X240" si="28">Y239-40</f>
        <v>44612</v>
      </c>
      <c r="Y239" s="20">
        <v>44652</v>
      </c>
      <c r="Z239" s="17"/>
      <c r="AA239" s="17"/>
      <c r="AB239" s="17"/>
      <c r="AC239" s="17"/>
      <c r="AD239" s="17" t="s">
        <v>575</v>
      </c>
      <c r="AE239" s="17" t="s">
        <v>453</v>
      </c>
      <c r="AF239" s="25">
        <v>876</v>
      </c>
      <c r="AG239" s="20" t="s">
        <v>71</v>
      </c>
      <c r="AH239" s="25">
        <v>1</v>
      </c>
      <c r="AI239" s="21" t="s">
        <v>72</v>
      </c>
      <c r="AJ239" s="17" t="s">
        <v>73</v>
      </c>
      <c r="AK239" s="20">
        <v>44672</v>
      </c>
      <c r="AL239" s="20">
        <v>44672</v>
      </c>
      <c r="AM239" s="20">
        <v>44967</v>
      </c>
      <c r="AN239" s="20">
        <v>44969</v>
      </c>
      <c r="AO239" s="17">
        <v>2023</v>
      </c>
      <c r="AP239" s="30"/>
      <c r="AQ239" s="17"/>
      <c r="AR239" s="17"/>
      <c r="AS239" s="17"/>
      <c r="AT239" s="20"/>
      <c r="AU239" s="22"/>
      <c r="AV239" s="23"/>
      <c r="AW239" s="17"/>
      <c r="AX239" s="23" t="s">
        <v>134</v>
      </c>
      <c r="AY239" s="17"/>
      <c r="AZ239" s="28"/>
      <c r="BA239" s="28"/>
      <c r="BB239" s="28"/>
      <c r="BC239" s="28"/>
      <c r="BD239" s="12"/>
      <c r="BE239" s="12"/>
    </row>
    <row r="240" spans="1:57" ht="75" customHeight="1">
      <c r="A240" s="17">
        <v>7</v>
      </c>
      <c r="B240" s="18">
        <v>220233</v>
      </c>
      <c r="C240" s="17" t="s">
        <v>57</v>
      </c>
      <c r="D240" s="17" t="s">
        <v>448</v>
      </c>
      <c r="E240" s="17" t="s">
        <v>331</v>
      </c>
      <c r="F240" s="17"/>
      <c r="G240" s="17" t="s">
        <v>578</v>
      </c>
      <c r="H240" s="18" t="s">
        <v>545</v>
      </c>
      <c r="I240" s="18" t="s">
        <v>579</v>
      </c>
      <c r="J240" s="17">
        <v>1</v>
      </c>
      <c r="K240" s="17"/>
      <c r="L240" s="17" t="s">
        <v>63</v>
      </c>
      <c r="M240" s="17" t="s">
        <v>478</v>
      </c>
      <c r="N240" s="17" t="s">
        <v>65</v>
      </c>
      <c r="O240" s="28">
        <v>41583.333333333336</v>
      </c>
      <c r="P240" s="28">
        <v>49900</v>
      </c>
      <c r="Q240" s="28"/>
      <c r="R240" s="28">
        <v>30000</v>
      </c>
      <c r="S240" s="28">
        <v>19900</v>
      </c>
      <c r="T240" s="28"/>
      <c r="U240" s="17" t="s">
        <v>95</v>
      </c>
      <c r="V240" s="17" t="s">
        <v>57</v>
      </c>
      <c r="W240" s="17" t="s">
        <v>85</v>
      </c>
      <c r="X240" s="20">
        <f t="shared" si="28"/>
        <v>44844</v>
      </c>
      <c r="Y240" s="20">
        <v>44884</v>
      </c>
      <c r="Z240" s="17"/>
      <c r="AA240" s="17"/>
      <c r="AB240" s="17"/>
      <c r="AC240" s="17"/>
      <c r="AD240" s="17" t="s">
        <v>578</v>
      </c>
      <c r="AE240" s="17" t="s">
        <v>453</v>
      </c>
      <c r="AF240" s="25">
        <v>876</v>
      </c>
      <c r="AG240" s="20" t="s">
        <v>71</v>
      </c>
      <c r="AH240" s="25">
        <v>1</v>
      </c>
      <c r="AI240" s="21" t="s">
        <v>72</v>
      </c>
      <c r="AJ240" s="17" t="s">
        <v>73</v>
      </c>
      <c r="AK240" s="20">
        <v>44904</v>
      </c>
      <c r="AL240" s="20">
        <v>44904</v>
      </c>
      <c r="AM240" s="20">
        <v>45305</v>
      </c>
      <c r="AN240" s="20">
        <v>45335</v>
      </c>
      <c r="AO240" s="17" t="s">
        <v>89</v>
      </c>
      <c r="AP240" s="30"/>
      <c r="AQ240" s="17"/>
      <c r="AR240" s="17"/>
      <c r="AS240" s="17"/>
      <c r="AT240" s="20"/>
      <c r="AU240" s="22"/>
      <c r="AV240" s="23"/>
      <c r="AW240" s="17"/>
      <c r="AX240" s="23" t="s">
        <v>134</v>
      </c>
      <c r="AY240" s="17"/>
      <c r="AZ240" s="28"/>
      <c r="BA240" s="28"/>
      <c r="BB240" s="28"/>
      <c r="BC240" s="28"/>
      <c r="BD240" s="12"/>
      <c r="BE240" s="12"/>
    </row>
    <row r="241" spans="1:57" ht="75" customHeight="1">
      <c r="A241" s="17">
        <v>7</v>
      </c>
      <c r="B241" s="18">
        <v>220234</v>
      </c>
      <c r="C241" s="17" t="s">
        <v>57</v>
      </c>
      <c r="D241" s="17" t="s">
        <v>448</v>
      </c>
      <c r="E241" s="17" t="s">
        <v>331</v>
      </c>
      <c r="F241" s="17"/>
      <c r="G241" s="17" t="s">
        <v>610</v>
      </c>
      <c r="H241" s="18" t="s">
        <v>611</v>
      </c>
      <c r="I241" s="45" t="s">
        <v>612</v>
      </c>
      <c r="J241" s="17">
        <v>2</v>
      </c>
      <c r="K241" s="17"/>
      <c r="L241" s="17" t="s">
        <v>63</v>
      </c>
      <c r="M241" s="17" t="s">
        <v>83</v>
      </c>
      <c r="N241" s="17" t="s">
        <v>65</v>
      </c>
      <c r="O241" s="28">
        <v>9022.9734499999995</v>
      </c>
      <c r="P241" s="28">
        <v>10827.568139999999</v>
      </c>
      <c r="Q241" s="28"/>
      <c r="R241" s="28">
        <v>10827.568139999999</v>
      </c>
      <c r="S241" s="28"/>
      <c r="T241" s="28"/>
      <c r="U241" s="17" t="s">
        <v>95</v>
      </c>
      <c r="V241" s="17" t="s">
        <v>57</v>
      </c>
      <c r="W241" s="17" t="s">
        <v>85</v>
      </c>
      <c r="X241" s="20">
        <f t="shared" ref="X241:X243" si="29">Y241-35</f>
        <v>44849</v>
      </c>
      <c r="Y241" s="20">
        <v>44884</v>
      </c>
      <c r="Z241" s="17"/>
      <c r="AA241" s="17"/>
      <c r="AB241" s="17"/>
      <c r="AC241" s="17"/>
      <c r="AD241" s="17" t="s">
        <v>610</v>
      </c>
      <c r="AE241" s="17" t="s">
        <v>453</v>
      </c>
      <c r="AF241" s="25">
        <v>876</v>
      </c>
      <c r="AG241" s="20" t="s">
        <v>71</v>
      </c>
      <c r="AH241" s="25">
        <v>1</v>
      </c>
      <c r="AI241" s="21" t="s">
        <v>72</v>
      </c>
      <c r="AJ241" s="17" t="s">
        <v>73</v>
      </c>
      <c r="AK241" s="20">
        <v>44904</v>
      </c>
      <c r="AL241" s="20">
        <v>44904</v>
      </c>
      <c r="AM241" s="20">
        <v>44936</v>
      </c>
      <c r="AN241" s="20">
        <v>44967</v>
      </c>
      <c r="AO241" s="17">
        <v>2023</v>
      </c>
      <c r="AP241" s="30"/>
      <c r="AQ241" s="17"/>
      <c r="AR241" s="17"/>
      <c r="AS241" s="17"/>
      <c r="AT241" s="20"/>
      <c r="AU241" s="22"/>
      <c r="AV241" s="23"/>
      <c r="AW241" s="17"/>
      <c r="AX241" s="17"/>
      <c r="AY241" s="17"/>
      <c r="AZ241" s="28"/>
      <c r="BA241" s="28"/>
      <c r="BB241" s="28"/>
      <c r="BC241" s="28"/>
      <c r="BD241" s="12"/>
      <c r="BE241" s="12"/>
    </row>
    <row r="242" spans="1:57" ht="75" customHeight="1">
      <c r="A242" s="17">
        <v>7</v>
      </c>
      <c r="B242" s="18">
        <v>220235</v>
      </c>
      <c r="C242" s="17" t="s">
        <v>57</v>
      </c>
      <c r="D242" s="17" t="s">
        <v>448</v>
      </c>
      <c r="E242" s="17" t="s">
        <v>331</v>
      </c>
      <c r="F242" s="17"/>
      <c r="G242" s="17" t="s">
        <v>580</v>
      </c>
      <c r="H242" s="18" t="s">
        <v>581</v>
      </c>
      <c r="I242" s="45" t="s">
        <v>582</v>
      </c>
      <c r="J242" s="17">
        <v>2</v>
      </c>
      <c r="K242" s="17"/>
      <c r="L242" s="17" t="s">
        <v>63</v>
      </c>
      <c r="M242" s="17" t="s">
        <v>83</v>
      </c>
      <c r="N242" s="17" t="s">
        <v>65</v>
      </c>
      <c r="O242" s="28">
        <v>3687.6390500000002</v>
      </c>
      <c r="P242" s="28">
        <v>4425.1668600000003</v>
      </c>
      <c r="Q242" s="28"/>
      <c r="R242" s="28">
        <v>4425.1668600000003</v>
      </c>
      <c r="S242" s="28"/>
      <c r="T242" s="28"/>
      <c r="U242" s="17" t="s">
        <v>95</v>
      </c>
      <c r="V242" s="17" t="s">
        <v>57</v>
      </c>
      <c r="W242" s="17" t="s">
        <v>85</v>
      </c>
      <c r="X242" s="20">
        <f t="shared" si="29"/>
        <v>44849</v>
      </c>
      <c r="Y242" s="20">
        <v>44884</v>
      </c>
      <c r="Z242" s="17"/>
      <c r="AA242" s="17"/>
      <c r="AB242" s="17"/>
      <c r="AC242" s="17"/>
      <c r="AD242" s="17" t="s">
        <v>580</v>
      </c>
      <c r="AE242" s="17" t="s">
        <v>453</v>
      </c>
      <c r="AF242" s="25">
        <v>876</v>
      </c>
      <c r="AG242" s="20" t="s">
        <v>71</v>
      </c>
      <c r="AH242" s="25">
        <v>1</v>
      </c>
      <c r="AI242" s="21" t="s">
        <v>72</v>
      </c>
      <c r="AJ242" s="17" t="s">
        <v>73</v>
      </c>
      <c r="AK242" s="20">
        <v>44904</v>
      </c>
      <c r="AL242" s="20">
        <v>44904</v>
      </c>
      <c r="AM242" s="20">
        <v>44936</v>
      </c>
      <c r="AN242" s="20">
        <v>44967</v>
      </c>
      <c r="AO242" s="17">
        <v>2023</v>
      </c>
      <c r="AP242" s="30"/>
      <c r="AQ242" s="17"/>
      <c r="AR242" s="17"/>
      <c r="AS242" s="17"/>
      <c r="AT242" s="20"/>
      <c r="AU242" s="22"/>
      <c r="AV242" s="23"/>
      <c r="AW242" s="17"/>
      <c r="AX242" s="17"/>
      <c r="AY242" s="17"/>
      <c r="AZ242" s="28"/>
      <c r="BA242" s="28"/>
      <c r="BB242" s="28"/>
      <c r="BC242" s="28"/>
      <c r="BD242" s="12"/>
      <c r="BE242" s="12"/>
    </row>
    <row r="243" spans="1:57" ht="75" customHeight="1">
      <c r="A243" s="17">
        <v>7</v>
      </c>
      <c r="B243" s="18">
        <v>220236</v>
      </c>
      <c r="C243" s="17" t="s">
        <v>57</v>
      </c>
      <c r="D243" s="17" t="s">
        <v>448</v>
      </c>
      <c r="E243" s="17" t="s">
        <v>331</v>
      </c>
      <c r="F243" s="6"/>
      <c r="G243" s="17" t="s">
        <v>583</v>
      </c>
      <c r="H243" s="18" t="s">
        <v>584</v>
      </c>
      <c r="I243" s="18" t="s">
        <v>585</v>
      </c>
      <c r="J243" s="17">
        <v>2</v>
      </c>
      <c r="K243" s="17"/>
      <c r="L243" s="17" t="s">
        <v>63</v>
      </c>
      <c r="M243" s="17" t="s">
        <v>83</v>
      </c>
      <c r="N243" s="17" t="s">
        <v>65</v>
      </c>
      <c r="O243" s="28">
        <v>2725.5526083333334</v>
      </c>
      <c r="P243" s="28">
        <v>3270.6631299999999</v>
      </c>
      <c r="Q243" s="28"/>
      <c r="R243" s="28">
        <v>3270.6631299999999</v>
      </c>
      <c r="S243" s="28"/>
      <c r="T243" s="28"/>
      <c r="U243" s="17" t="s">
        <v>95</v>
      </c>
      <c r="V243" s="17" t="s">
        <v>57</v>
      </c>
      <c r="W243" s="17" t="s">
        <v>85</v>
      </c>
      <c r="X243" s="20">
        <f t="shared" si="29"/>
        <v>44849</v>
      </c>
      <c r="Y243" s="20">
        <v>44884</v>
      </c>
      <c r="Z243" s="17"/>
      <c r="AA243" s="17"/>
      <c r="AB243" s="17"/>
      <c r="AC243" s="17"/>
      <c r="AD243" s="17" t="s">
        <v>583</v>
      </c>
      <c r="AE243" s="17" t="s">
        <v>453</v>
      </c>
      <c r="AF243" s="25">
        <v>876</v>
      </c>
      <c r="AG243" s="20" t="s">
        <v>71</v>
      </c>
      <c r="AH243" s="25">
        <v>1</v>
      </c>
      <c r="AI243" s="21" t="s">
        <v>72</v>
      </c>
      <c r="AJ243" s="17" t="s">
        <v>73</v>
      </c>
      <c r="AK243" s="20">
        <v>44904</v>
      </c>
      <c r="AL243" s="20">
        <v>44904</v>
      </c>
      <c r="AM243" s="20">
        <v>44936</v>
      </c>
      <c r="AN243" s="20">
        <v>44967</v>
      </c>
      <c r="AO243" s="17">
        <v>2023</v>
      </c>
      <c r="AP243" s="30"/>
      <c r="AQ243" s="17"/>
      <c r="AR243" s="17"/>
      <c r="AS243" s="17"/>
      <c r="AT243" s="20"/>
      <c r="AU243" s="22"/>
      <c r="AV243" s="23"/>
      <c r="AW243" s="17"/>
      <c r="AX243" s="23"/>
      <c r="AY243" s="17"/>
      <c r="AZ243" s="28"/>
      <c r="BA243" s="28"/>
      <c r="BB243" s="28"/>
      <c r="BC243" s="28"/>
      <c r="BD243" s="12"/>
      <c r="BE243" s="12"/>
    </row>
    <row r="244" spans="1:57" ht="75" customHeight="1">
      <c r="A244" s="17">
        <v>7</v>
      </c>
      <c r="B244" s="18">
        <v>220237</v>
      </c>
      <c r="C244" s="17" t="s">
        <v>57</v>
      </c>
      <c r="D244" s="17" t="s">
        <v>448</v>
      </c>
      <c r="E244" s="17" t="s">
        <v>331</v>
      </c>
      <c r="F244" s="17"/>
      <c r="G244" s="17" t="s">
        <v>590</v>
      </c>
      <c r="H244" s="17" t="s">
        <v>551</v>
      </c>
      <c r="I244" s="17" t="s">
        <v>591</v>
      </c>
      <c r="J244" s="17">
        <v>1</v>
      </c>
      <c r="K244" s="17"/>
      <c r="L244" s="17" t="s">
        <v>63</v>
      </c>
      <c r="M244" s="17" t="s">
        <v>592</v>
      </c>
      <c r="N244" s="17" t="s">
        <v>65</v>
      </c>
      <c r="O244" s="28">
        <v>40833.333333333336</v>
      </c>
      <c r="P244" s="28">
        <v>49000</v>
      </c>
      <c r="Q244" s="6"/>
      <c r="R244" s="28">
        <v>30000</v>
      </c>
      <c r="S244" s="28">
        <v>19000</v>
      </c>
      <c r="T244" s="6"/>
      <c r="U244" s="17" t="s">
        <v>95</v>
      </c>
      <c r="V244" s="17" t="s">
        <v>57</v>
      </c>
      <c r="W244" s="17" t="s">
        <v>85</v>
      </c>
      <c r="X244" s="20">
        <f>Y244-40</f>
        <v>44844</v>
      </c>
      <c r="Y244" s="20">
        <v>44884</v>
      </c>
      <c r="Z244" s="6"/>
      <c r="AA244" s="6"/>
      <c r="AB244" s="6"/>
      <c r="AC244" s="6"/>
      <c r="AD244" s="17" t="s">
        <v>590</v>
      </c>
      <c r="AE244" s="17" t="s">
        <v>453</v>
      </c>
      <c r="AF244" s="17">
        <v>876</v>
      </c>
      <c r="AG244" s="17" t="s">
        <v>71</v>
      </c>
      <c r="AH244" s="17">
        <v>1</v>
      </c>
      <c r="AI244" s="17" t="s">
        <v>72</v>
      </c>
      <c r="AJ244" s="17" t="s">
        <v>73</v>
      </c>
      <c r="AK244" s="20">
        <v>44904</v>
      </c>
      <c r="AL244" s="20">
        <v>44904</v>
      </c>
      <c r="AM244" s="20">
        <v>45362</v>
      </c>
      <c r="AN244" s="20">
        <v>45392</v>
      </c>
      <c r="AO244" s="17" t="s">
        <v>89</v>
      </c>
      <c r="AP244" s="6"/>
      <c r="AQ244" s="6"/>
      <c r="AR244" s="6"/>
      <c r="AS244" s="6"/>
      <c r="AT244" s="6"/>
      <c r="AU244" s="6"/>
      <c r="AV244" s="6"/>
      <c r="AW244" s="6"/>
      <c r="AX244" s="17" t="s">
        <v>134</v>
      </c>
      <c r="AY244" s="6"/>
      <c r="AZ244" s="6"/>
      <c r="BA244" s="6"/>
      <c r="BB244" s="6"/>
      <c r="BC244" s="6"/>
      <c r="BD244" s="6"/>
      <c r="BE244" s="6"/>
    </row>
    <row r="245" spans="1:57" ht="75" customHeight="1">
      <c r="A245" s="17">
        <v>7</v>
      </c>
      <c r="B245" s="18">
        <v>220238</v>
      </c>
      <c r="C245" s="17" t="s">
        <v>57</v>
      </c>
      <c r="D245" s="17" t="s">
        <v>330</v>
      </c>
      <c r="E245" s="17" t="s">
        <v>331</v>
      </c>
      <c r="F245" s="33"/>
      <c r="G245" s="17" t="s">
        <v>332</v>
      </c>
      <c r="H245" s="18" t="s">
        <v>333</v>
      </c>
      <c r="I245" s="18" t="s">
        <v>334</v>
      </c>
      <c r="J245" s="17">
        <v>1</v>
      </c>
      <c r="K245" s="55"/>
      <c r="L245" s="17" t="s">
        <v>63</v>
      </c>
      <c r="M245" s="17" t="s">
        <v>83</v>
      </c>
      <c r="N245" s="17" t="s">
        <v>65</v>
      </c>
      <c r="O245" s="28">
        <f t="shared" ref="O245:O250" si="30">P245/1.2</f>
        <v>6250</v>
      </c>
      <c r="P245" s="28">
        <v>7500</v>
      </c>
      <c r="Q245" s="28">
        <f t="shared" ref="Q245:Q250" si="31">P245</f>
        <v>7500</v>
      </c>
      <c r="R245" s="28"/>
      <c r="S245" s="28"/>
      <c r="T245" s="28"/>
      <c r="U245" s="17" t="s">
        <v>84</v>
      </c>
      <c r="V245" s="17" t="s">
        <v>57</v>
      </c>
      <c r="W245" s="17" t="s">
        <v>85</v>
      </c>
      <c r="X245" s="20">
        <f>Y245-35</f>
        <v>44663</v>
      </c>
      <c r="Y245" s="20">
        <v>44698</v>
      </c>
      <c r="Z245" s="50"/>
      <c r="AA245" s="55"/>
      <c r="AB245" s="33"/>
      <c r="AC245" s="33"/>
      <c r="AD245" s="17" t="s">
        <v>332</v>
      </c>
      <c r="AE245" s="17" t="s">
        <v>97</v>
      </c>
      <c r="AF245" s="25">
        <v>876</v>
      </c>
      <c r="AG245" s="20" t="s">
        <v>71</v>
      </c>
      <c r="AH245" s="25">
        <v>1</v>
      </c>
      <c r="AI245" s="26" t="s">
        <v>72</v>
      </c>
      <c r="AJ245" s="17" t="s">
        <v>73</v>
      </c>
      <c r="AK245" s="20">
        <f t="shared" ref="AK245:AK250" si="32">Y245+20</f>
        <v>44718</v>
      </c>
      <c r="AL245" s="20">
        <f t="shared" ref="AL245:AL250" si="33">AK245</f>
        <v>44718</v>
      </c>
      <c r="AM245" s="20">
        <f t="shared" ref="AM245:AN250" si="34">AL245+30</f>
        <v>44748</v>
      </c>
      <c r="AN245" s="20">
        <f t="shared" si="34"/>
        <v>44778</v>
      </c>
      <c r="AO245" s="17">
        <v>2022</v>
      </c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</row>
    <row r="246" spans="1:57" ht="75" customHeight="1">
      <c r="A246" s="17">
        <v>7</v>
      </c>
      <c r="B246" s="18">
        <v>220239</v>
      </c>
      <c r="C246" s="17" t="s">
        <v>57</v>
      </c>
      <c r="D246" s="17" t="s">
        <v>330</v>
      </c>
      <c r="E246" s="17" t="s">
        <v>331</v>
      </c>
      <c r="F246" s="33"/>
      <c r="G246" s="17" t="s">
        <v>335</v>
      </c>
      <c r="H246" s="18" t="s">
        <v>333</v>
      </c>
      <c r="I246" s="18" t="s">
        <v>334</v>
      </c>
      <c r="J246" s="17">
        <v>1</v>
      </c>
      <c r="K246" s="55"/>
      <c r="L246" s="17" t="s">
        <v>63</v>
      </c>
      <c r="M246" s="17" t="s">
        <v>83</v>
      </c>
      <c r="N246" s="17" t="s">
        <v>65</v>
      </c>
      <c r="O246" s="28">
        <f t="shared" si="30"/>
        <v>18000</v>
      </c>
      <c r="P246" s="28">
        <v>21600</v>
      </c>
      <c r="Q246" s="28">
        <f t="shared" si="31"/>
        <v>21600</v>
      </c>
      <c r="R246" s="28"/>
      <c r="S246" s="28"/>
      <c r="T246" s="28"/>
      <c r="U246" s="17" t="s">
        <v>95</v>
      </c>
      <c r="V246" s="17" t="s">
        <v>57</v>
      </c>
      <c r="W246" s="17" t="s">
        <v>85</v>
      </c>
      <c r="X246" s="20">
        <f t="shared" ref="X246:X248" si="35">Y246-40</f>
        <v>44666</v>
      </c>
      <c r="Y246" s="20">
        <v>44706</v>
      </c>
      <c r="Z246" s="50"/>
      <c r="AA246" s="55"/>
      <c r="AB246" s="33"/>
      <c r="AC246" s="33"/>
      <c r="AD246" s="17" t="s">
        <v>335</v>
      </c>
      <c r="AE246" s="17" t="s">
        <v>97</v>
      </c>
      <c r="AF246" s="25">
        <v>876</v>
      </c>
      <c r="AG246" s="20" t="s">
        <v>71</v>
      </c>
      <c r="AH246" s="25">
        <v>1</v>
      </c>
      <c r="AI246" s="26" t="s">
        <v>72</v>
      </c>
      <c r="AJ246" s="17" t="s">
        <v>73</v>
      </c>
      <c r="AK246" s="20">
        <f t="shared" si="32"/>
        <v>44726</v>
      </c>
      <c r="AL246" s="20">
        <f t="shared" si="33"/>
        <v>44726</v>
      </c>
      <c r="AM246" s="20">
        <f t="shared" si="34"/>
        <v>44756</v>
      </c>
      <c r="AN246" s="20">
        <f t="shared" si="34"/>
        <v>44786</v>
      </c>
      <c r="AO246" s="17">
        <v>2022</v>
      </c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</row>
    <row r="247" spans="1:57" ht="75" customHeight="1">
      <c r="A247" s="17">
        <v>7</v>
      </c>
      <c r="B247" s="18">
        <v>220240</v>
      </c>
      <c r="C247" s="17" t="s">
        <v>57</v>
      </c>
      <c r="D247" s="17" t="s">
        <v>330</v>
      </c>
      <c r="E247" s="17" t="s">
        <v>331</v>
      </c>
      <c r="F247" s="33"/>
      <c r="G247" s="17" t="s">
        <v>336</v>
      </c>
      <c r="H247" s="18" t="s">
        <v>337</v>
      </c>
      <c r="I247" s="18" t="s">
        <v>338</v>
      </c>
      <c r="J247" s="17">
        <v>1</v>
      </c>
      <c r="K247" s="55"/>
      <c r="L247" s="17" t="s">
        <v>63</v>
      </c>
      <c r="M247" s="17" t="s">
        <v>83</v>
      </c>
      <c r="N247" s="17" t="s">
        <v>65</v>
      </c>
      <c r="O247" s="28">
        <f t="shared" si="30"/>
        <v>21250</v>
      </c>
      <c r="P247" s="28">
        <v>25500</v>
      </c>
      <c r="Q247" s="28">
        <f t="shared" si="31"/>
        <v>25500</v>
      </c>
      <c r="R247" s="28"/>
      <c r="S247" s="28"/>
      <c r="T247" s="28"/>
      <c r="U247" s="17" t="s">
        <v>95</v>
      </c>
      <c r="V247" s="17" t="s">
        <v>57</v>
      </c>
      <c r="W247" s="17" t="s">
        <v>85</v>
      </c>
      <c r="X247" s="20">
        <f t="shared" si="35"/>
        <v>44666</v>
      </c>
      <c r="Y247" s="20">
        <v>44706</v>
      </c>
      <c r="Z247" s="50"/>
      <c r="AA247" s="55"/>
      <c r="AB247" s="33"/>
      <c r="AC247" s="33"/>
      <c r="AD247" s="17" t="s">
        <v>336</v>
      </c>
      <c r="AE247" s="17" t="s">
        <v>97</v>
      </c>
      <c r="AF247" s="25">
        <v>876</v>
      </c>
      <c r="AG247" s="20" t="s">
        <v>71</v>
      </c>
      <c r="AH247" s="25">
        <v>1</v>
      </c>
      <c r="AI247" s="26" t="s">
        <v>72</v>
      </c>
      <c r="AJ247" s="17" t="s">
        <v>73</v>
      </c>
      <c r="AK247" s="20">
        <f t="shared" si="32"/>
        <v>44726</v>
      </c>
      <c r="AL247" s="20">
        <f t="shared" si="33"/>
        <v>44726</v>
      </c>
      <c r="AM247" s="20">
        <f t="shared" si="34"/>
        <v>44756</v>
      </c>
      <c r="AN247" s="20">
        <f t="shared" si="34"/>
        <v>44786</v>
      </c>
      <c r="AO247" s="17">
        <v>2022</v>
      </c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</row>
    <row r="248" spans="1:57" ht="75" customHeight="1">
      <c r="A248" s="17">
        <v>7</v>
      </c>
      <c r="B248" s="18">
        <v>220241</v>
      </c>
      <c r="C248" s="17" t="s">
        <v>57</v>
      </c>
      <c r="D248" s="17" t="s">
        <v>330</v>
      </c>
      <c r="E248" s="17" t="s">
        <v>331</v>
      </c>
      <c r="F248" s="33"/>
      <c r="G248" s="17" t="s">
        <v>339</v>
      </c>
      <c r="H248" s="18" t="s">
        <v>340</v>
      </c>
      <c r="I248" s="18" t="s">
        <v>341</v>
      </c>
      <c r="J248" s="17">
        <v>1</v>
      </c>
      <c r="K248" s="55"/>
      <c r="L248" s="17" t="s">
        <v>63</v>
      </c>
      <c r="M248" s="17" t="s">
        <v>83</v>
      </c>
      <c r="N248" s="17" t="s">
        <v>65</v>
      </c>
      <c r="O248" s="28">
        <f t="shared" si="30"/>
        <v>23000</v>
      </c>
      <c r="P248" s="28">
        <v>27600</v>
      </c>
      <c r="Q248" s="28">
        <f t="shared" si="31"/>
        <v>27600</v>
      </c>
      <c r="R248" s="28"/>
      <c r="S248" s="28"/>
      <c r="T248" s="28"/>
      <c r="U248" s="17" t="s">
        <v>95</v>
      </c>
      <c r="V248" s="17" t="s">
        <v>57</v>
      </c>
      <c r="W248" s="17" t="s">
        <v>85</v>
      </c>
      <c r="X248" s="20">
        <f t="shared" si="35"/>
        <v>44666</v>
      </c>
      <c r="Y248" s="20">
        <v>44706</v>
      </c>
      <c r="Z248" s="50"/>
      <c r="AA248" s="55"/>
      <c r="AB248" s="33"/>
      <c r="AC248" s="33"/>
      <c r="AD248" s="17" t="s">
        <v>339</v>
      </c>
      <c r="AE248" s="17" t="s">
        <v>97</v>
      </c>
      <c r="AF248" s="25">
        <v>876</v>
      </c>
      <c r="AG248" s="20" t="s">
        <v>71</v>
      </c>
      <c r="AH248" s="25">
        <v>1</v>
      </c>
      <c r="AI248" s="26" t="s">
        <v>72</v>
      </c>
      <c r="AJ248" s="17" t="s">
        <v>73</v>
      </c>
      <c r="AK248" s="20">
        <f t="shared" si="32"/>
        <v>44726</v>
      </c>
      <c r="AL248" s="20">
        <f t="shared" si="33"/>
        <v>44726</v>
      </c>
      <c r="AM248" s="20">
        <f t="shared" si="34"/>
        <v>44756</v>
      </c>
      <c r="AN248" s="20">
        <f t="shared" si="34"/>
        <v>44786</v>
      </c>
      <c r="AO248" s="17">
        <v>2022</v>
      </c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</row>
    <row r="249" spans="1:57" ht="75" customHeight="1">
      <c r="A249" s="17">
        <v>7</v>
      </c>
      <c r="B249" s="18">
        <v>220242</v>
      </c>
      <c r="C249" s="17" t="s">
        <v>57</v>
      </c>
      <c r="D249" s="17" t="s">
        <v>330</v>
      </c>
      <c r="E249" s="17" t="s">
        <v>331</v>
      </c>
      <c r="F249" s="33"/>
      <c r="G249" s="17" t="s">
        <v>342</v>
      </c>
      <c r="H249" s="18" t="s">
        <v>343</v>
      </c>
      <c r="I249" s="18" t="s">
        <v>344</v>
      </c>
      <c r="J249" s="17">
        <v>1</v>
      </c>
      <c r="K249" s="55"/>
      <c r="L249" s="17" t="s">
        <v>63</v>
      </c>
      <c r="M249" s="17" t="s">
        <v>83</v>
      </c>
      <c r="N249" s="17" t="s">
        <v>65</v>
      </c>
      <c r="O249" s="28">
        <f t="shared" si="30"/>
        <v>1500</v>
      </c>
      <c r="P249" s="28">
        <v>1800</v>
      </c>
      <c r="Q249" s="28">
        <f t="shared" si="31"/>
        <v>1800</v>
      </c>
      <c r="R249" s="28"/>
      <c r="S249" s="28"/>
      <c r="T249" s="28"/>
      <c r="U249" s="17" t="s">
        <v>84</v>
      </c>
      <c r="V249" s="17" t="s">
        <v>57</v>
      </c>
      <c r="W249" s="17" t="s">
        <v>85</v>
      </c>
      <c r="X249" s="20">
        <f>Y249-35</f>
        <v>44663</v>
      </c>
      <c r="Y249" s="20">
        <v>44698</v>
      </c>
      <c r="Z249" s="50"/>
      <c r="AA249" s="55"/>
      <c r="AB249" s="33"/>
      <c r="AC249" s="33"/>
      <c r="AD249" s="17" t="s">
        <v>342</v>
      </c>
      <c r="AE249" s="17" t="s">
        <v>97</v>
      </c>
      <c r="AF249" s="25">
        <v>876</v>
      </c>
      <c r="AG249" s="20" t="s">
        <v>71</v>
      </c>
      <c r="AH249" s="25">
        <v>1</v>
      </c>
      <c r="AI249" s="26" t="s">
        <v>72</v>
      </c>
      <c r="AJ249" s="17" t="s">
        <v>73</v>
      </c>
      <c r="AK249" s="20">
        <f t="shared" si="32"/>
        <v>44718</v>
      </c>
      <c r="AL249" s="20">
        <f t="shared" si="33"/>
        <v>44718</v>
      </c>
      <c r="AM249" s="20">
        <f t="shared" si="34"/>
        <v>44748</v>
      </c>
      <c r="AN249" s="20">
        <f t="shared" si="34"/>
        <v>44778</v>
      </c>
      <c r="AO249" s="17">
        <v>2022</v>
      </c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</row>
    <row r="250" spans="1:57" ht="75" customHeight="1">
      <c r="A250" s="17">
        <v>7</v>
      </c>
      <c r="B250" s="18">
        <v>220243</v>
      </c>
      <c r="C250" s="17" t="s">
        <v>57</v>
      </c>
      <c r="D250" s="17" t="s">
        <v>330</v>
      </c>
      <c r="E250" s="17" t="s">
        <v>331</v>
      </c>
      <c r="F250" s="33"/>
      <c r="G250" s="17" t="s">
        <v>345</v>
      </c>
      <c r="H250" s="18" t="s">
        <v>346</v>
      </c>
      <c r="I250" s="18" t="s">
        <v>347</v>
      </c>
      <c r="J250" s="17">
        <v>1</v>
      </c>
      <c r="K250" s="55"/>
      <c r="L250" s="17" t="s">
        <v>63</v>
      </c>
      <c r="M250" s="17" t="s">
        <v>83</v>
      </c>
      <c r="N250" s="17" t="s">
        <v>65</v>
      </c>
      <c r="O250" s="28">
        <f t="shared" si="30"/>
        <v>13000</v>
      </c>
      <c r="P250" s="28">
        <v>15600</v>
      </c>
      <c r="Q250" s="28">
        <f t="shared" si="31"/>
        <v>15600</v>
      </c>
      <c r="R250" s="28"/>
      <c r="S250" s="28"/>
      <c r="T250" s="28"/>
      <c r="U250" s="17" t="s">
        <v>95</v>
      </c>
      <c r="V250" s="17" t="s">
        <v>57</v>
      </c>
      <c r="W250" s="17" t="s">
        <v>85</v>
      </c>
      <c r="X250" s="20">
        <f>Y250-40</f>
        <v>44666</v>
      </c>
      <c r="Y250" s="20">
        <v>44706</v>
      </c>
      <c r="Z250" s="50"/>
      <c r="AA250" s="55"/>
      <c r="AB250" s="33"/>
      <c r="AC250" s="33"/>
      <c r="AD250" s="17" t="s">
        <v>345</v>
      </c>
      <c r="AE250" s="17" t="s">
        <v>97</v>
      </c>
      <c r="AF250" s="25">
        <v>876</v>
      </c>
      <c r="AG250" s="20" t="s">
        <v>71</v>
      </c>
      <c r="AH250" s="25">
        <v>1</v>
      </c>
      <c r="AI250" s="26" t="s">
        <v>72</v>
      </c>
      <c r="AJ250" s="17" t="s">
        <v>73</v>
      </c>
      <c r="AK250" s="20">
        <f t="shared" si="32"/>
        <v>44726</v>
      </c>
      <c r="AL250" s="20">
        <f t="shared" si="33"/>
        <v>44726</v>
      </c>
      <c r="AM250" s="20">
        <f t="shared" si="34"/>
        <v>44756</v>
      </c>
      <c r="AN250" s="20">
        <f t="shared" si="34"/>
        <v>44786</v>
      </c>
      <c r="AO250" s="17">
        <v>2022</v>
      </c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</row>
    <row r="251" spans="1:57" ht="75" customHeight="1">
      <c r="A251" s="17">
        <v>7</v>
      </c>
      <c r="B251" s="18">
        <v>220244</v>
      </c>
      <c r="C251" s="17" t="s">
        <v>57</v>
      </c>
      <c r="D251" s="17" t="s">
        <v>348</v>
      </c>
      <c r="E251" s="17" t="s">
        <v>331</v>
      </c>
      <c r="F251" s="33"/>
      <c r="G251" s="17" t="s">
        <v>349</v>
      </c>
      <c r="H251" s="18" t="s">
        <v>350</v>
      </c>
      <c r="I251" s="18" t="s">
        <v>351</v>
      </c>
      <c r="J251" s="17">
        <v>1</v>
      </c>
      <c r="K251" s="17"/>
      <c r="L251" s="17" t="s">
        <v>63</v>
      </c>
      <c r="M251" s="17" t="s">
        <v>83</v>
      </c>
      <c r="N251" s="17" t="s">
        <v>65</v>
      </c>
      <c r="O251" s="28">
        <v>7891.8540000000003</v>
      </c>
      <c r="P251" s="28">
        <v>9470.2247999999981</v>
      </c>
      <c r="Q251" s="28">
        <v>9470.2247999999981</v>
      </c>
      <c r="R251" s="28"/>
      <c r="S251" s="28"/>
      <c r="T251" s="28"/>
      <c r="U251" s="17" t="s">
        <v>84</v>
      </c>
      <c r="V251" s="17" t="s">
        <v>57</v>
      </c>
      <c r="W251" s="17" t="s">
        <v>85</v>
      </c>
      <c r="X251" s="20">
        <f>Y251-35</f>
        <v>44625</v>
      </c>
      <c r="Y251" s="20">
        <v>44660</v>
      </c>
      <c r="Z251" s="17"/>
      <c r="AA251" s="17"/>
      <c r="AB251" s="17"/>
      <c r="AC251" s="17"/>
      <c r="AD251" s="17" t="s">
        <v>349</v>
      </c>
      <c r="AE251" s="17" t="s">
        <v>97</v>
      </c>
      <c r="AF251" s="25">
        <v>876</v>
      </c>
      <c r="AG251" s="20" t="s">
        <v>71</v>
      </c>
      <c r="AH251" s="25">
        <v>1</v>
      </c>
      <c r="AI251" s="26" t="s">
        <v>72</v>
      </c>
      <c r="AJ251" s="17" t="s">
        <v>73</v>
      </c>
      <c r="AK251" s="20">
        <v>44680</v>
      </c>
      <c r="AL251" s="20">
        <v>44680</v>
      </c>
      <c r="AM251" s="20">
        <v>44709</v>
      </c>
      <c r="AN251" s="20">
        <v>44739</v>
      </c>
      <c r="AO251" s="17">
        <v>2022</v>
      </c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</row>
    <row r="252" spans="1:57" ht="75" customHeight="1">
      <c r="A252" s="17">
        <v>7</v>
      </c>
      <c r="B252" s="18">
        <v>220245</v>
      </c>
      <c r="C252" s="17" t="s">
        <v>57</v>
      </c>
      <c r="D252" s="17" t="s">
        <v>90</v>
      </c>
      <c r="E252" s="17" t="s">
        <v>331</v>
      </c>
      <c r="F252" s="6"/>
      <c r="G252" s="17" t="s">
        <v>687</v>
      </c>
      <c r="H252" s="18" t="s">
        <v>141</v>
      </c>
      <c r="I252" s="18" t="s">
        <v>141</v>
      </c>
      <c r="J252" s="17">
        <v>2</v>
      </c>
      <c r="K252" s="17"/>
      <c r="L252" s="17" t="s">
        <v>63</v>
      </c>
      <c r="M252" s="17" t="s">
        <v>83</v>
      </c>
      <c r="N252" s="17" t="s">
        <v>65</v>
      </c>
      <c r="O252" s="28">
        <v>1221.0250000000001</v>
      </c>
      <c r="P252" s="28">
        <v>1465.23</v>
      </c>
      <c r="Q252" s="28">
        <v>1465.23</v>
      </c>
      <c r="R252" s="28"/>
      <c r="S252" s="101"/>
      <c r="T252" s="101"/>
      <c r="U252" s="17" t="s">
        <v>95</v>
      </c>
      <c r="V252" s="17" t="s">
        <v>57</v>
      </c>
      <c r="W252" s="17" t="s">
        <v>85</v>
      </c>
      <c r="X252" s="20">
        <v>44576</v>
      </c>
      <c r="Y252" s="20">
        <v>44607</v>
      </c>
      <c r="Z252" s="11"/>
      <c r="AA252" s="12"/>
      <c r="AB252" s="6"/>
      <c r="AC252" s="6"/>
      <c r="AD252" s="6" t="s">
        <v>687</v>
      </c>
      <c r="AE252" s="17" t="s">
        <v>97</v>
      </c>
      <c r="AF252" s="17">
        <v>876</v>
      </c>
      <c r="AG252" s="17" t="s">
        <v>71</v>
      </c>
      <c r="AH252" s="17">
        <v>1</v>
      </c>
      <c r="AI252" s="21" t="s">
        <v>72</v>
      </c>
      <c r="AJ252" s="17" t="s">
        <v>73</v>
      </c>
      <c r="AK252" s="20">
        <v>44617</v>
      </c>
      <c r="AL252" s="20">
        <v>44706</v>
      </c>
      <c r="AM252" s="20">
        <v>44706</v>
      </c>
      <c r="AN252" s="20">
        <v>44706</v>
      </c>
      <c r="AO252" s="17">
        <v>2022</v>
      </c>
      <c r="AP252" s="30"/>
      <c r="AQ252" s="6"/>
      <c r="AR252" s="6"/>
      <c r="AS252" s="6"/>
      <c r="AT252" s="9"/>
      <c r="AU252" s="13"/>
      <c r="AV252" s="14"/>
      <c r="AW252" s="6"/>
      <c r="AX252" s="6"/>
      <c r="AY252" s="6"/>
      <c r="AZ252" s="6"/>
      <c r="BA252" s="6"/>
      <c r="BB252" s="8"/>
      <c r="BC252" s="8"/>
      <c r="BD252" s="8"/>
      <c r="BE252" s="8"/>
    </row>
    <row r="253" spans="1:57" ht="110.25">
      <c r="A253" s="17">
        <v>7</v>
      </c>
      <c r="B253" s="18">
        <v>220246</v>
      </c>
      <c r="C253" s="17" t="s">
        <v>57</v>
      </c>
      <c r="D253" s="17" t="s">
        <v>448</v>
      </c>
      <c r="E253" s="17" t="s">
        <v>331</v>
      </c>
      <c r="F253" s="17"/>
      <c r="G253" s="17" t="s">
        <v>572</v>
      </c>
      <c r="H253" s="18" t="s">
        <v>573</v>
      </c>
      <c r="I253" s="45" t="s">
        <v>574</v>
      </c>
      <c r="J253" s="17">
        <v>2</v>
      </c>
      <c r="K253" s="17"/>
      <c r="L253" s="17" t="s">
        <v>63</v>
      </c>
      <c r="M253" s="17" t="s">
        <v>83</v>
      </c>
      <c r="N253" s="17" t="s">
        <v>65</v>
      </c>
      <c r="O253" s="28">
        <v>19721.8</v>
      </c>
      <c r="P253" s="28">
        <v>23666.16</v>
      </c>
      <c r="Q253" s="28"/>
      <c r="R253" s="28">
        <v>23666.16</v>
      </c>
      <c r="S253" s="28"/>
      <c r="T253" s="28"/>
      <c r="U253" s="17" t="s">
        <v>95</v>
      </c>
      <c r="V253" s="17" t="s">
        <v>57</v>
      </c>
      <c r="W253" s="17" t="s">
        <v>85</v>
      </c>
      <c r="X253" s="20">
        <f t="shared" ref="X253" si="36">Y253-35</f>
        <v>44849</v>
      </c>
      <c r="Y253" s="20">
        <v>44884</v>
      </c>
      <c r="Z253" s="17"/>
      <c r="AA253" s="17"/>
      <c r="AB253" s="17"/>
      <c r="AC253" s="17"/>
      <c r="AD253" s="17" t="s">
        <v>572</v>
      </c>
      <c r="AE253" s="17" t="s">
        <v>453</v>
      </c>
      <c r="AF253" s="25">
        <v>876</v>
      </c>
      <c r="AG253" s="20" t="s">
        <v>71</v>
      </c>
      <c r="AH253" s="25">
        <v>1</v>
      </c>
      <c r="AI253" s="21" t="s">
        <v>72</v>
      </c>
      <c r="AJ253" s="17" t="s">
        <v>73</v>
      </c>
      <c r="AK253" s="20">
        <v>44904</v>
      </c>
      <c r="AL253" s="20">
        <v>44904</v>
      </c>
      <c r="AM253" s="20">
        <v>44914</v>
      </c>
      <c r="AN253" s="20">
        <v>44944</v>
      </c>
      <c r="AO253" s="17">
        <v>2023</v>
      </c>
      <c r="AP253" s="30"/>
      <c r="AQ253" s="17"/>
      <c r="AR253" s="17"/>
      <c r="AS253" s="17"/>
      <c r="AT253" s="20"/>
      <c r="AU253" s="22"/>
      <c r="AV253" s="23"/>
      <c r="AW253" s="17"/>
      <c r="AX253" s="17"/>
      <c r="AY253" s="17"/>
      <c r="AZ253" s="28"/>
      <c r="BA253" s="28"/>
      <c r="BB253" s="28"/>
      <c r="BC253" s="28"/>
      <c r="BD253" s="12"/>
      <c r="BE253" s="12"/>
    </row>
    <row r="254" spans="1:57" ht="63">
      <c r="A254" s="17">
        <v>7</v>
      </c>
      <c r="B254" s="18">
        <v>220247</v>
      </c>
      <c r="C254" s="17" t="s">
        <v>57</v>
      </c>
      <c r="D254" s="17" t="s">
        <v>703</v>
      </c>
      <c r="E254" s="17" t="s">
        <v>59</v>
      </c>
      <c r="F254" s="17"/>
      <c r="G254" s="17" t="s">
        <v>723</v>
      </c>
      <c r="H254" s="18" t="s">
        <v>683</v>
      </c>
      <c r="I254" s="45" t="s">
        <v>724</v>
      </c>
      <c r="J254" s="17">
        <v>2</v>
      </c>
      <c r="K254" s="17"/>
      <c r="L254" s="17" t="s">
        <v>63</v>
      </c>
      <c r="M254" s="17" t="s">
        <v>83</v>
      </c>
      <c r="N254" s="17" t="s">
        <v>65</v>
      </c>
      <c r="O254" s="28">
        <v>16000</v>
      </c>
      <c r="P254" s="28">
        <v>19200</v>
      </c>
      <c r="Q254" s="28">
        <v>19200</v>
      </c>
      <c r="R254" s="28"/>
      <c r="S254" s="28"/>
      <c r="T254" s="28"/>
      <c r="U254" s="17" t="s">
        <v>95</v>
      </c>
      <c r="V254" s="17" t="s">
        <v>57</v>
      </c>
      <c r="W254" s="17" t="s">
        <v>85</v>
      </c>
      <c r="X254" s="20">
        <v>44582</v>
      </c>
      <c r="Y254" s="20">
        <v>44609</v>
      </c>
      <c r="Z254" s="17"/>
      <c r="AA254" s="17"/>
      <c r="AB254" s="17"/>
      <c r="AC254" s="17"/>
      <c r="AD254" s="17" t="s">
        <v>725</v>
      </c>
      <c r="AE254" s="17" t="s">
        <v>97</v>
      </c>
      <c r="AF254" s="25">
        <v>876</v>
      </c>
      <c r="AG254" s="20" t="s">
        <v>71</v>
      </c>
      <c r="AH254" s="25">
        <v>1</v>
      </c>
      <c r="AI254" s="21" t="s">
        <v>72</v>
      </c>
      <c r="AJ254" s="17" t="s">
        <v>73</v>
      </c>
      <c r="AK254" s="20">
        <v>44629</v>
      </c>
      <c r="AL254" s="20">
        <v>44629</v>
      </c>
      <c r="AM254" s="20">
        <v>44926</v>
      </c>
      <c r="AN254" s="20"/>
      <c r="AO254" s="17">
        <v>2022</v>
      </c>
      <c r="AP254" s="30"/>
      <c r="AQ254" s="17"/>
      <c r="AR254" s="17"/>
      <c r="AS254" s="17"/>
      <c r="AT254" s="20"/>
      <c r="AU254" s="22"/>
      <c r="AV254" s="23"/>
      <c r="AW254" s="17"/>
      <c r="AX254" s="17"/>
      <c r="AY254" s="17"/>
      <c r="AZ254" s="28"/>
      <c r="BA254" s="28"/>
      <c r="BB254" s="28"/>
      <c r="BC254" s="28"/>
      <c r="BD254" s="12"/>
      <c r="BE254" s="12"/>
    </row>
    <row r="255" spans="1:57" ht="63">
      <c r="A255" s="17">
        <v>7</v>
      </c>
      <c r="B255" s="18">
        <v>220248</v>
      </c>
      <c r="C255" s="17" t="s">
        <v>57</v>
      </c>
      <c r="D255" s="17" t="s">
        <v>703</v>
      </c>
      <c r="E255" s="17" t="s">
        <v>59</v>
      </c>
      <c r="F255" s="17"/>
      <c r="G255" s="17" t="s">
        <v>726</v>
      </c>
      <c r="H255" s="18" t="s">
        <v>727</v>
      </c>
      <c r="I255" s="45" t="s">
        <v>727</v>
      </c>
      <c r="J255" s="17">
        <v>2</v>
      </c>
      <c r="K255" s="17"/>
      <c r="L255" s="17" t="s">
        <v>63</v>
      </c>
      <c r="M255" s="17" t="s">
        <v>83</v>
      </c>
      <c r="N255" s="17" t="s">
        <v>65</v>
      </c>
      <c r="O255" s="28">
        <v>83000</v>
      </c>
      <c r="P255" s="28">
        <v>99600</v>
      </c>
      <c r="Q255" s="28">
        <v>99600</v>
      </c>
      <c r="R255" s="28"/>
      <c r="S255" s="28"/>
      <c r="T255" s="28"/>
      <c r="U255" s="17" t="s">
        <v>95</v>
      </c>
      <c r="V255" s="17" t="s">
        <v>57</v>
      </c>
      <c r="W255" s="17" t="s">
        <v>85</v>
      </c>
      <c r="X255" s="20">
        <v>44624</v>
      </c>
      <c r="Y255" s="20">
        <v>44659</v>
      </c>
      <c r="Z255" s="17"/>
      <c r="AA255" s="17"/>
      <c r="AB255" s="17"/>
      <c r="AC255" s="17"/>
      <c r="AD255" s="17" t="s">
        <v>725</v>
      </c>
      <c r="AE255" s="17" t="s">
        <v>97</v>
      </c>
      <c r="AF255" s="25">
        <v>876</v>
      </c>
      <c r="AG255" s="20" t="s">
        <v>71</v>
      </c>
      <c r="AH255" s="25">
        <v>1</v>
      </c>
      <c r="AI255" s="21" t="s">
        <v>72</v>
      </c>
      <c r="AJ255" s="17" t="s">
        <v>73</v>
      </c>
      <c r="AK255" s="20">
        <v>44679</v>
      </c>
      <c r="AL255" s="20">
        <v>44679</v>
      </c>
      <c r="AM255" s="20">
        <v>44926</v>
      </c>
      <c r="AN255" s="20"/>
      <c r="AO255" s="17">
        <v>2022</v>
      </c>
      <c r="AP255" s="30"/>
      <c r="AQ255" s="17"/>
      <c r="AR255" s="17"/>
      <c r="AS255" s="17"/>
      <c r="AT255" s="20"/>
      <c r="AU255" s="22"/>
      <c r="AV255" s="23"/>
      <c r="AW255" s="17"/>
      <c r="AX255" s="17"/>
      <c r="AY255" s="17"/>
      <c r="AZ255" s="28"/>
      <c r="BA255" s="28"/>
      <c r="BB255" s="28"/>
      <c r="BC255" s="28"/>
      <c r="BD255" s="12"/>
      <c r="BE255" s="12"/>
    </row>
    <row r="256" spans="1:57" ht="63">
      <c r="A256" s="17">
        <v>7</v>
      </c>
      <c r="B256" s="18">
        <v>220249</v>
      </c>
      <c r="C256" s="17" t="s">
        <v>57</v>
      </c>
      <c r="D256" s="17" t="s">
        <v>703</v>
      </c>
      <c r="E256" s="17" t="s">
        <v>59</v>
      </c>
      <c r="F256" s="17"/>
      <c r="G256" s="17" t="s">
        <v>728</v>
      </c>
      <c r="H256" s="18" t="s">
        <v>729</v>
      </c>
      <c r="I256" s="45" t="s">
        <v>730</v>
      </c>
      <c r="J256" s="17">
        <v>2</v>
      </c>
      <c r="K256" s="17"/>
      <c r="L256" s="17" t="s">
        <v>63</v>
      </c>
      <c r="M256" s="17" t="s">
        <v>83</v>
      </c>
      <c r="N256" s="17" t="s">
        <v>65</v>
      </c>
      <c r="O256" s="28">
        <v>26820</v>
      </c>
      <c r="P256" s="28">
        <v>32184</v>
      </c>
      <c r="Q256" s="28">
        <v>10515</v>
      </c>
      <c r="R256" s="28">
        <v>10834</v>
      </c>
      <c r="S256" s="28">
        <v>10835</v>
      </c>
      <c r="T256" s="28"/>
      <c r="U256" s="17" t="s">
        <v>95</v>
      </c>
      <c r="V256" s="17" t="s">
        <v>57</v>
      </c>
      <c r="W256" s="17" t="s">
        <v>85</v>
      </c>
      <c r="X256" s="20">
        <v>44852</v>
      </c>
      <c r="Y256" s="20">
        <v>44887</v>
      </c>
      <c r="Z256" s="17"/>
      <c r="AA256" s="17"/>
      <c r="AB256" s="17"/>
      <c r="AC256" s="17"/>
      <c r="AD256" s="17" t="s">
        <v>731</v>
      </c>
      <c r="AE256" s="17" t="s">
        <v>97</v>
      </c>
      <c r="AF256" s="25">
        <v>876</v>
      </c>
      <c r="AG256" s="20" t="s">
        <v>71</v>
      </c>
      <c r="AH256" s="25">
        <v>1</v>
      </c>
      <c r="AI256" s="21" t="s">
        <v>72</v>
      </c>
      <c r="AJ256" s="17" t="s">
        <v>73</v>
      </c>
      <c r="AK256" s="20">
        <v>44907</v>
      </c>
      <c r="AL256" s="20">
        <v>44907</v>
      </c>
      <c r="AM256" s="20">
        <v>45657</v>
      </c>
      <c r="AN256" s="20"/>
      <c r="AO256" s="17" t="s">
        <v>608</v>
      </c>
      <c r="AP256" s="30"/>
      <c r="AQ256" s="17"/>
      <c r="AR256" s="17"/>
      <c r="AS256" s="17"/>
      <c r="AT256" s="20"/>
      <c r="AU256" s="22"/>
      <c r="AV256" s="23"/>
      <c r="AW256" s="17"/>
      <c r="AX256" s="17"/>
      <c r="AY256" s="17"/>
      <c r="AZ256" s="28"/>
      <c r="BA256" s="28"/>
      <c r="BB256" s="28"/>
      <c r="BC256" s="28"/>
      <c r="BD256" s="12"/>
      <c r="BE256" s="12"/>
    </row>
    <row r="257" spans="1:57" ht="63">
      <c r="A257" s="17">
        <v>7</v>
      </c>
      <c r="B257" s="18">
        <v>220250</v>
      </c>
      <c r="C257" s="17" t="s">
        <v>57</v>
      </c>
      <c r="D257" s="17" t="s">
        <v>703</v>
      </c>
      <c r="E257" s="17" t="s">
        <v>59</v>
      </c>
      <c r="F257" s="17"/>
      <c r="G257" s="17" t="s">
        <v>732</v>
      </c>
      <c r="H257" s="18">
        <v>86</v>
      </c>
      <c r="I257" s="45" t="s">
        <v>733</v>
      </c>
      <c r="J257" s="17">
        <v>1</v>
      </c>
      <c r="K257" s="17"/>
      <c r="L257" s="17" t="s">
        <v>63</v>
      </c>
      <c r="M257" s="17" t="s">
        <v>405</v>
      </c>
      <c r="N257" s="17" t="s">
        <v>734</v>
      </c>
      <c r="O257" s="28">
        <v>31045</v>
      </c>
      <c r="P257" s="28">
        <v>37254</v>
      </c>
      <c r="Q257" s="28"/>
      <c r="R257" s="28">
        <v>37254</v>
      </c>
      <c r="S257" s="28"/>
      <c r="T257" s="28"/>
      <c r="U257" s="17" t="s">
        <v>66</v>
      </c>
      <c r="V257" s="17" t="s">
        <v>57</v>
      </c>
      <c r="W257" s="17" t="s">
        <v>67</v>
      </c>
      <c r="X257" s="20">
        <v>44900</v>
      </c>
      <c r="Y257" s="20">
        <v>44900</v>
      </c>
      <c r="Z257" s="17" t="s">
        <v>101</v>
      </c>
      <c r="AA257" s="17" t="s">
        <v>735</v>
      </c>
      <c r="AB257" s="17">
        <v>2312115699</v>
      </c>
      <c r="AC257" s="17">
        <v>231201001</v>
      </c>
      <c r="AD257" s="17" t="s">
        <v>736</v>
      </c>
      <c r="AE257" s="17" t="s">
        <v>97</v>
      </c>
      <c r="AF257" s="25">
        <v>876</v>
      </c>
      <c r="AG257" s="20" t="s">
        <v>71</v>
      </c>
      <c r="AH257" s="25">
        <v>1</v>
      </c>
      <c r="AI257" s="21" t="s">
        <v>72</v>
      </c>
      <c r="AJ257" s="17" t="s">
        <v>73</v>
      </c>
      <c r="AK257" s="20">
        <v>44920</v>
      </c>
      <c r="AL257" s="20">
        <v>44927</v>
      </c>
      <c r="AM257" s="20">
        <v>45291</v>
      </c>
      <c r="AN257" s="20"/>
      <c r="AO257" s="17">
        <v>2023</v>
      </c>
      <c r="AP257" s="30"/>
      <c r="AQ257" s="17"/>
      <c r="AR257" s="17"/>
      <c r="AS257" s="17"/>
      <c r="AT257" s="20"/>
      <c r="AU257" s="22"/>
      <c r="AV257" s="23"/>
      <c r="AW257" s="17"/>
      <c r="AX257" s="17"/>
      <c r="AY257" s="17"/>
      <c r="AZ257" s="28"/>
      <c r="BA257" s="28"/>
      <c r="BB257" s="28"/>
      <c r="BC257" s="28"/>
      <c r="BD257" s="12"/>
      <c r="BE257" s="12"/>
    </row>
    <row r="258" spans="1:57" ht="141.75">
      <c r="A258" s="17">
        <v>7</v>
      </c>
      <c r="B258" s="18">
        <v>220251</v>
      </c>
      <c r="C258" s="17" t="s">
        <v>57</v>
      </c>
      <c r="D258" s="17" t="s">
        <v>448</v>
      </c>
      <c r="E258" s="17" t="s">
        <v>331</v>
      </c>
      <c r="F258" s="6"/>
      <c r="G258" s="17" t="s">
        <v>690</v>
      </c>
      <c r="H258" s="18" t="s">
        <v>466</v>
      </c>
      <c r="I258" s="18" t="s">
        <v>467</v>
      </c>
      <c r="J258" s="17">
        <v>2</v>
      </c>
      <c r="K258" s="17"/>
      <c r="L258" s="17" t="s">
        <v>63</v>
      </c>
      <c r="M258" s="17" t="s">
        <v>468</v>
      </c>
      <c r="N258" s="17" t="s">
        <v>65</v>
      </c>
      <c r="O258" s="28">
        <v>0</v>
      </c>
      <c r="P258" s="28">
        <v>0</v>
      </c>
      <c r="Q258" s="28"/>
      <c r="R258" s="28">
        <v>0</v>
      </c>
      <c r="S258" s="28">
        <v>0</v>
      </c>
      <c r="T258" s="28"/>
      <c r="U258" s="17" t="s">
        <v>95</v>
      </c>
      <c r="V258" s="17" t="s">
        <v>57</v>
      </c>
      <c r="W258" s="17" t="s">
        <v>85</v>
      </c>
      <c r="X258" s="20">
        <f>Y258-40</f>
        <v>44965</v>
      </c>
      <c r="Y258" s="20">
        <v>45005</v>
      </c>
      <c r="Z258" s="17"/>
      <c r="AA258" s="17"/>
      <c r="AB258" s="6"/>
      <c r="AC258" s="6"/>
      <c r="AD258" s="17" t="s">
        <v>690</v>
      </c>
      <c r="AE258" s="17" t="s">
        <v>453</v>
      </c>
      <c r="AF258" s="17">
        <v>876</v>
      </c>
      <c r="AG258" s="17" t="s">
        <v>71</v>
      </c>
      <c r="AH258" s="17">
        <v>1</v>
      </c>
      <c r="AI258" s="21" t="s">
        <v>72</v>
      </c>
      <c r="AJ258" s="17" t="s">
        <v>73</v>
      </c>
      <c r="AK258" s="20">
        <f>Y258+11</f>
        <v>45016</v>
      </c>
      <c r="AL258" s="20">
        <f>AK258</f>
        <v>45016</v>
      </c>
      <c r="AM258" s="20">
        <v>45352</v>
      </c>
      <c r="AN258" s="20">
        <v>45375</v>
      </c>
      <c r="AO258" s="17">
        <v>2024</v>
      </c>
      <c r="AP258" s="11"/>
      <c r="AQ258" s="6"/>
      <c r="AR258" s="6"/>
      <c r="AS258" s="6"/>
      <c r="AT258" s="9"/>
      <c r="AU258" s="13"/>
      <c r="AV258" s="14"/>
      <c r="AW258" s="6"/>
      <c r="AX258" s="6" t="s">
        <v>63</v>
      </c>
      <c r="AY258" s="6"/>
      <c r="AZ258" s="6"/>
      <c r="BA258" s="6"/>
      <c r="BB258" s="8"/>
      <c r="BC258" s="8"/>
      <c r="BD258" s="8"/>
      <c r="BE258" s="8"/>
    </row>
    <row r="259" spans="1:57" ht="126">
      <c r="A259" s="17">
        <v>7</v>
      </c>
      <c r="B259" s="18">
        <v>220252</v>
      </c>
      <c r="C259" s="17" t="s">
        <v>57</v>
      </c>
      <c r="D259" s="17" t="s">
        <v>448</v>
      </c>
      <c r="E259" s="17" t="s">
        <v>331</v>
      </c>
      <c r="F259" s="6"/>
      <c r="G259" s="17" t="s">
        <v>691</v>
      </c>
      <c r="H259" s="18" t="s">
        <v>470</v>
      </c>
      <c r="I259" s="18" t="s">
        <v>471</v>
      </c>
      <c r="J259" s="17">
        <v>2</v>
      </c>
      <c r="K259" s="17"/>
      <c r="L259" s="17" t="s">
        <v>63</v>
      </c>
      <c r="M259" s="17" t="s">
        <v>468</v>
      </c>
      <c r="N259" s="17" t="s">
        <v>65</v>
      </c>
      <c r="O259" s="28">
        <v>0</v>
      </c>
      <c r="P259" s="28">
        <v>0</v>
      </c>
      <c r="Q259" s="28"/>
      <c r="R259" s="28"/>
      <c r="S259" s="28">
        <v>0</v>
      </c>
      <c r="T259" s="28">
        <v>0</v>
      </c>
      <c r="U259" s="17" t="s">
        <v>95</v>
      </c>
      <c r="V259" s="17" t="s">
        <v>57</v>
      </c>
      <c r="W259" s="17" t="s">
        <v>85</v>
      </c>
      <c r="X259" s="20">
        <f>Y259-40</f>
        <v>45331</v>
      </c>
      <c r="Y259" s="20">
        <v>45371</v>
      </c>
      <c r="Z259" s="17"/>
      <c r="AA259" s="17"/>
      <c r="AB259" s="6"/>
      <c r="AC259" s="6"/>
      <c r="AD259" s="17" t="s">
        <v>691</v>
      </c>
      <c r="AE259" s="17" t="s">
        <v>453</v>
      </c>
      <c r="AF259" s="17">
        <v>876</v>
      </c>
      <c r="AG259" s="17" t="s">
        <v>71</v>
      </c>
      <c r="AH259" s="17">
        <v>1</v>
      </c>
      <c r="AI259" s="21" t="s">
        <v>72</v>
      </c>
      <c r="AJ259" s="17" t="s">
        <v>73</v>
      </c>
      <c r="AK259" s="20">
        <f>Y259+11</f>
        <v>45382</v>
      </c>
      <c r="AL259" s="20">
        <f>AK259</f>
        <v>45382</v>
      </c>
      <c r="AM259" s="20">
        <v>45717</v>
      </c>
      <c r="AN259" s="20">
        <v>45740</v>
      </c>
      <c r="AO259" s="17">
        <v>2025</v>
      </c>
      <c r="AP259" s="11"/>
      <c r="AQ259" s="6"/>
      <c r="AR259" s="6"/>
      <c r="AS259" s="6"/>
      <c r="AT259" s="9"/>
      <c r="AU259" s="13"/>
      <c r="AV259" s="14"/>
      <c r="AW259" s="6"/>
      <c r="AX259" s="6" t="s">
        <v>63</v>
      </c>
      <c r="AY259" s="6"/>
      <c r="AZ259" s="6"/>
      <c r="BA259" s="6"/>
      <c r="BB259" s="8"/>
      <c r="BC259" s="8"/>
      <c r="BD259" s="8"/>
      <c r="BE259" s="8"/>
    </row>
  </sheetData>
  <sheetProtection formatCells="0" formatColumns="0" formatRows="0" insertRows="0" deleteRows="0" sort="0" autoFilter="0"/>
  <protectedRanges>
    <protectedRange sqref="J186" name="Диапазон2"/>
    <protectedRange sqref="W186" name="Диапазон2_9_6"/>
    <protectedRange sqref="X186" name="Диапазон2_24"/>
    <protectedRange sqref="Y186" name="Диапазон2_10"/>
  </protectedRanges>
  <autoFilter ref="A7:BE259"/>
  <sortState ref="A8:BE210">
    <sortCondition ref="A8:A210"/>
  </sortState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B4:B6"/>
    <mergeCell ref="AZ4:AZ6"/>
    <mergeCell ref="BB4:BE5"/>
    <mergeCell ref="Y4:Y6"/>
    <mergeCell ref="A4:A6"/>
    <mergeCell ref="C4:D5"/>
    <mergeCell ref="X4:X6"/>
    <mergeCell ref="Q4:T5"/>
    <mergeCell ref="V4:V6"/>
    <mergeCell ref="U4:U6"/>
    <mergeCell ref="E4:E6"/>
    <mergeCell ref="F4:F6"/>
    <mergeCell ref="G4:G6"/>
    <mergeCell ref="H4:H6"/>
    <mergeCell ref="J4:J6"/>
    <mergeCell ref="P4:P6"/>
    <mergeCell ref="O4:O6"/>
    <mergeCell ref="AY4:AY6"/>
    <mergeCell ref="W4:W6"/>
    <mergeCell ref="AP4:AP6"/>
    <mergeCell ref="AQ4:AX4"/>
    <mergeCell ref="AT5:AT6"/>
    <mergeCell ref="AU5:AU6"/>
    <mergeCell ref="AV5:AV6"/>
    <mergeCell ref="AW5:AW6"/>
    <mergeCell ref="AX5:AX6"/>
    <mergeCell ref="Z4:AC4"/>
    <mergeCell ref="AO4:AO6"/>
    <mergeCell ref="AD4:AN4"/>
    <mergeCell ref="AN5:AN6"/>
    <mergeCell ref="AM5:AM6"/>
    <mergeCell ref="I4:I6"/>
    <mergeCell ref="K4:K6"/>
    <mergeCell ref="N4:N6"/>
    <mergeCell ref="L4:L6"/>
    <mergeCell ref="M4:M6"/>
    <mergeCell ref="BA4:BA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S5:AS6"/>
    <mergeCell ref="AQ5:AQ6"/>
    <mergeCell ref="AR5:AR6"/>
  </mergeCells>
  <conditionalFormatting sqref="J8:J10">
    <cfRule type="expression" dxfId="85" priority="107">
      <formula>J8=IFERROR(VLOOKUP(I8,#REF!,1,FALSE),"2_Только субъекты МСП")</formula>
    </cfRule>
    <cfRule type="expression" dxfId="84" priority="108">
      <formula>J8&lt;&gt;IF(I8=VLOOKUP(I8,#REF!,1,FALSE),"2_Только субъекты МСП")</formula>
    </cfRule>
  </conditionalFormatting>
  <conditionalFormatting sqref="J11:J12 J187:J194 J129:J148 J224:J243 J16:J127">
    <cfRule type="expression" dxfId="83" priority="105">
      <formula>J11=IFERROR(VLOOKUP(I11,#REF!,1,FALSE),"2_Только субъекты МСП")</formula>
    </cfRule>
    <cfRule type="expression" dxfId="82" priority="106">
      <formula>J11&lt;&gt;IF(I11=VLOOKUP(I11,#REF!,1,FALSE),"2_Только субъекты МСП")</formula>
    </cfRule>
  </conditionalFormatting>
  <conditionalFormatting sqref="J13:J15">
    <cfRule type="expression" dxfId="81" priority="103">
      <formula>J13=IFERROR(VLOOKUP(I13,#REF!,1,FALSE),"2_Только субъекты МСП")</formula>
    </cfRule>
    <cfRule type="expression" dxfId="80" priority="104">
      <formula>J13&lt;&gt;IF(I13=VLOOKUP(I13,#REF!,1,FALSE),"2_Только субъекты МСП")</formula>
    </cfRule>
  </conditionalFormatting>
  <conditionalFormatting sqref="J150">
    <cfRule type="expression" dxfId="79" priority="95">
      <formula>J150=IFERROR(VLOOKUP(I150,#REF!,1,FALSE),"2_Только субъекты МСП")</formula>
    </cfRule>
    <cfRule type="expression" dxfId="78" priority="96">
      <formula>J150&lt;&gt;IF(I150=VLOOKUP(I150,#REF!,1,FALSE),"2_Только субъекты МСП")</formula>
    </cfRule>
  </conditionalFormatting>
  <conditionalFormatting sqref="J149">
    <cfRule type="expression" dxfId="77" priority="97">
      <formula>J149=IFERROR(VLOOKUP(I149,#REF!,1,FALSE),"2_Только субъекты МСП")</formula>
    </cfRule>
    <cfRule type="expression" dxfId="76" priority="98">
      <formula>J149&lt;&gt;IF(I149=VLOOKUP(I149,#REF!,1,FALSE),"2_Только субъекты МСП")</formula>
    </cfRule>
  </conditionalFormatting>
  <conditionalFormatting sqref="J151">
    <cfRule type="expression" dxfId="75" priority="85">
      <formula>J151=IFERROR(VLOOKUP(I151,#REF!,1,FALSE),"2_Только субъекты МСП")</formula>
    </cfRule>
    <cfRule type="expression" dxfId="74" priority="86">
      <formula>J151&lt;&gt;IF(I151=VLOOKUP(I151,#REF!,1,FALSE),"2_Только субъекты МСП")</formula>
    </cfRule>
  </conditionalFormatting>
  <conditionalFormatting sqref="J154">
    <cfRule type="expression" dxfId="73" priority="83">
      <formula>J154=IFERROR(VLOOKUP(I154,#REF!,1,FALSE),"2_Только субъекты МСП")</formula>
    </cfRule>
    <cfRule type="expression" dxfId="72" priority="84">
      <formula>J154&lt;&gt;IF(I154=VLOOKUP(I154,#REF!,1,FALSE),"2_Только субъекты МСП")</formula>
    </cfRule>
  </conditionalFormatting>
  <conditionalFormatting sqref="J155:J156">
    <cfRule type="expression" dxfId="71" priority="81">
      <formula>J155=IFERROR(VLOOKUP(I155,#REF!,1,FALSE),"2_Только субъекты МСП")</formula>
    </cfRule>
    <cfRule type="expression" dxfId="70" priority="82">
      <formula>J155&lt;&gt;IF(I155=VLOOKUP(I155,#REF!,1,FALSE),"2_Только субъекты МСП")</formula>
    </cfRule>
  </conditionalFormatting>
  <conditionalFormatting sqref="J157">
    <cfRule type="expression" dxfId="69" priority="79">
      <formula>J157=IFERROR(VLOOKUP(I157,#REF!,1,FALSE),"2_Только субъекты МСП")</formula>
    </cfRule>
    <cfRule type="expression" dxfId="68" priority="80">
      <formula>J157&lt;&gt;IF(I157=VLOOKUP(I157,#REF!,1,FALSE),"2_Только субъекты МСП")</formula>
    </cfRule>
  </conditionalFormatting>
  <conditionalFormatting sqref="J169:J170">
    <cfRule type="expression" dxfId="67" priority="77">
      <formula>J169=IFERROR(VLOOKUP(I169,#REF!,1,FALSE),"2_Только субъекты МСП")</formula>
    </cfRule>
    <cfRule type="expression" dxfId="66" priority="78">
      <formula>J169&lt;&gt;IF(I169=VLOOKUP(I169,#REF!,1,FALSE),"2_Только субъекты МСП")</formula>
    </cfRule>
  </conditionalFormatting>
  <conditionalFormatting sqref="J171">
    <cfRule type="expression" dxfId="65" priority="75">
      <formula>J171=IFERROR(VLOOKUP(I171,#REF!,1,FALSE),"2_Только субъекты МСП")</formula>
    </cfRule>
    <cfRule type="expression" dxfId="64" priority="76">
      <formula>J171&lt;&gt;IF(I171=VLOOKUP(I171,#REF!,1,FALSE),"2_Только субъекты МСП")</formula>
    </cfRule>
  </conditionalFormatting>
  <conditionalFormatting sqref="J172">
    <cfRule type="expression" dxfId="63" priority="73">
      <formula>J172=IFERROR(VLOOKUP(I172,#REF!,1,FALSE),"2_Только субъекты МСП")</formula>
    </cfRule>
    <cfRule type="expression" dxfId="62" priority="74">
      <formula>J172&lt;&gt;IF(I172=VLOOKUP(I172,#REF!,1,FALSE),"2_Только субъекты МСП")</formula>
    </cfRule>
  </conditionalFormatting>
  <conditionalFormatting sqref="J173">
    <cfRule type="expression" dxfId="61" priority="71">
      <formula>J173=IFERROR(VLOOKUP(I173,#REF!,1,FALSE),"2_Только субъекты МСП")</formula>
    </cfRule>
    <cfRule type="expression" dxfId="60" priority="72">
      <formula>J173&lt;&gt;IF(I173=VLOOKUP(I173,#REF!,1,FALSE),"2_Только субъекты МСП")</formula>
    </cfRule>
  </conditionalFormatting>
  <conditionalFormatting sqref="J174:J182">
    <cfRule type="expression" dxfId="59" priority="69">
      <formula>J174=IFERROR(VLOOKUP(I174,#REF!,1,FALSE),"2_Только субъекты МСП")</formula>
    </cfRule>
    <cfRule type="expression" dxfId="58" priority="70">
      <formula>J174&lt;&gt;IF(I174=VLOOKUP(I174,#REF!,1,FALSE),"2_Только субъекты МСП")</formula>
    </cfRule>
  </conditionalFormatting>
  <conditionalFormatting sqref="J183">
    <cfRule type="expression" dxfId="57" priority="67">
      <formula>J183=IFERROR(VLOOKUP(I183,#REF!,1,FALSE),"2_Только субъекты МСП")</formula>
    </cfRule>
    <cfRule type="expression" dxfId="56" priority="68">
      <formula>J183&lt;&gt;IF(I183=VLOOKUP(I183,#REF!,1,FALSE),"2_Только субъекты МСП")</formula>
    </cfRule>
  </conditionalFormatting>
  <conditionalFormatting sqref="J184">
    <cfRule type="expression" dxfId="55" priority="65">
      <formula>J184=IFERROR(VLOOKUP(I184,#REF!,1,FALSE),"2_Только субъекты МСП")</formula>
    </cfRule>
    <cfRule type="expression" dxfId="54" priority="66">
      <formula>J184&lt;&gt;IF(I184=VLOOKUP(I184,#REF!,1,FALSE),"2_Только субъекты МСП")</formula>
    </cfRule>
  </conditionalFormatting>
  <conditionalFormatting sqref="J199:J200 J207:J222">
    <cfRule type="expression" dxfId="53" priority="63">
      <formula>J199=IFERROR(VLOOKUP(I199,#REF!,1,FALSE),"2_Только субъекты МСП")</formula>
    </cfRule>
    <cfRule type="expression" dxfId="52" priority="64">
      <formula>J199&lt;&gt;IF(I199=VLOOKUP(I199,#REF!,1,FALSE),"2_Только субъекты МСП")</formula>
    </cfRule>
  </conditionalFormatting>
  <conditionalFormatting sqref="J196">
    <cfRule type="expression" dxfId="51" priority="59">
      <formula>J196=IFERROR(VLOOKUP(H196,#REF!,1,FALSE),"2_Только субъекты МСП")</formula>
    </cfRule>
    <cfRule type="expression" dxfId="50" priority="60">
      <formula>J196&lt;&gt;IF(H196=VLOOKUP(H196,#REF!,1,FALSE),"2_Только субъекты МСП")</formula>
    </cfRule>
  </conditionalFormatting>
  <conditionalFormatting sqref="J197">
    <cfRule type="expression" dxfId="49" priority="57">
      <formula>J197=IFERROR(VLOOKUP(#REF!,#REF!,1,FALSE),"2_Только субъекты МСП")</formula>
    </cfRule>
    <cfRule type="expression" dxfId="48" priority="58">
      <formula>J197&lt;&gt;IF(#REF!=VLOOKUP(#REF!,#REF!,1,FALSE),"2_Только субъекты МСП")</formula>
    </cfRule>
  </conditionalFormatting>
  <conditionalFormatting sqref="J198">
    <cfRule type="expression" dxfId="47" priority="55">
      <formula>J198=IFERROR(VLOOKUP(I198,#REF!,1,FALSE),"2_Только субъекты МСП")</formula>
    </cfRule>
    <cfRule type="expression" dxfId="46" priority="56">
      <formula>J198&lt;&gt;IF(I198=VLOOKUP(I198,#REF!,1,FALSE),"2_Только субъекты МСП")</formula>
    </cfRule>
  </conditionalFormatting>
  <conditionalFormatting sqref="J201:J203 J206">
    <cfRule type="expression" dxfId="45" priority="53">
      <formula>J201=IFERROR(VLOOKUP(I201,#REF!,1,FALSE),"2_Только субъекты МСП")</formula>
    </cfRule>
    <cfRule type="expression" dxfId="44" priority="54">
      <formula>J201&lt;&gt;IF(I201=VLOOKUP(I201,#REF!,1,FALSE),"2_Только субъекты МСП")</formula>
    </cfRule>
  </conditionalFormatting>
  <conditionalFormatting sqref="I209:I216 I218">
    <cfRule type="expression" dxfId="43" priority="51">
      <formula>I209=IFERROR(VLOOKUP(#REF!,#REF!,1,FALSE),"2_Только субъекты МСП")</formula>
    </cfRule>
    <cfRule type="expression" dxfId="42" priority="52">
      <formula>I209&lt;&gt;IF(#REF!=VLOOKUP(#REF!,#REF!,1,FALSE),"2_Только субъекты МСП")</formula>
    </cfRule>
  </conditionalFormatting>
  <conditionalFormatting sqref="L195">
    <cfRule type="expression" dxfId="41" priority="47">
      <formula>L195=IFERROR(VLOOKUP(J195,#REF!,1,FALSE),"2_Только субъекты МСП")</formula>
    </cfRule>
    <cfRule type="expression" dxfId="40" priority="48">
      <formula>L195&lt;&gt;IF(J195=VLOOKUP(J195,#REF!,1,FALSE),"2_Только субъекты МСП")</formula>
    </cfRule>
  </conditionalFormatting>
  <conditionalFormatting sqref="K195">
    <cfRule type="expression" dxfId="39" priority="45">
      <formula>K195=IFERROR(VLOOKUP(I195,#REF!,1,FALSE),"2_Только субъекты МСП")</formula>
    </cfRule>
    <cfRule type="expression" dxfId="38" priority="46">
      <formula>K195&lt;&gt;IF(I195=VLOOKUP(I195,#REF!,1,FALSE),"2_Только субъекты МСП")</formula>
    </cfRule>
  </conditionalFormatting>
  <conditionalFormatting sqref="K195">
    <cfRule type="expression" dxfId="37" priority="43">
      <formula>K195=IFERROR(VLOOKUP(I195,#REF!,1,FALSE),"2_Только субъекты МСП")</formula>
    </cfRule>
    <cfRule type="expression" dxfId="36" priority="44">
      <formula>K195&lt;&gt;IF(I195=VLOOKUP(I195,#REF!,1,FALSE),"2_Только субъекты МСП")</formula>
    </cfRule>
  </conditionalFormatting>
  <conditionalFormatting sqref="J195">
    <cfRule type="expression" dxfId="35" priority="41">
      <formula>J195=IFERROR(VLOOKUP(H195,#REF!,1,FALSE),"2_Только субъекты МСП")</formula>
    </cfRule>
    <cfRule type="expression" dxfId="34" priority="42">
      <formula>J195&lt;&gt;IF(H195=VLOOKUP(H195,#REF!,1,FALSE),"2_Только субъекты МСП")</formula>
    </cfRule>
  </conditionalFormatting>
  <conditionalFormatting sqref="J223">
    <cfRule type="expression" dxfId="33" priority="39">
      <formula>J223=IFERROR(VLOOKUP(I223,#REF!,1,FALSE),"2_Только субъекты МСП")</formula>
    </cfRule>
    <cfRule type="expression" dxfId="32" priority="40">
      <formula>J223&lt;&gt;IF(I223=VLOOKUP(I223,#REF!,1,FALSE),"2_Только субъекты МСП")</formula>
    </cfRule>
  </conditionalFormatting>
  <conditionalFormatting sqref="J165:J168">
    <cfRule type="expression" dxfId="31" priority="33">
      <formula>J165=IFERROR(VLOOKUP(I165,#REF!,1,FALSE),"2_Только субъекты МСП")</formula>
    </cfRule>
    <cfRule type="expression" dxfId="30" priority="34">
      <formula>J165&lt;&gt;IF(I165=VLOOKUP(I165,#REF!,1,FALSE),"2_Только субъекты МСП")</formula>
    </cfRule>
  </conditionalFormatting>
  <conditionalFormatting sqref="J160">
    <cfRule type="expression" dxfId="29" priority="31">
      <formula>J160=IFERROR(VLOOKUP(I160,#REF!,1,FALSE),"2_Только субъекты МСП")</formula>
    </cfRule>
    <cfRule type="expression" dxfId="28" priority="32">
      <formula>J160&lt;&gt;IF(I160=VLOOKUP(I160,#REF!,1,FALSE),"2_Только субъекты МСП")</formula>
    </cfRule>
  </conditionalFormatting>
  <conditionalFormatting sqref="J159">
    <cfRule type="expression" dxfId="27" priority="27">
      <formula>J159=IFERROR(VLOOKUP(I159,#REF!,1,FALSE),"2_Только субъекты МСП")</formula>
    </cfRule>
    <cfRule type="expression" dxfId="26" priority="28">
      <formula>J159&lt;&gt;IF(I159=VLOOKUP(I159,#REF!,1,FALSE),"2_Только субъекты МСП")</formula>
    </cfRule>
  </conditionalFormatting>
  <conditionalFormatting sqref="J161:J164">
    <cfRule type="expression" dxfId="25" priority="29">
      <formula>J161=IFERROR(VLOOKUP(I161,#REF!,1,FALSE),"2_Только субъекты МСП")</formula>
    </cfRule>
    <cfRule type="expression" dxfId="24" priority="30">
      <formula>J161&lt;&gt;IF(I161=VLOOKUP(I161,#REF!,1,FALSE),"2_Только субъекты МСП")</formula>
    </cfRule>
  </conditionalFormatting>
  <conditionalFormatting sqref="J185">
    <cfRule type="expression" dxfId="23" priority="25">
      <formula>J185=IFERROR(VLOOKUP(I185,#REF!,1,FALSE),"2_Только субъекты МСП")</formula>
    </cfRule>
    <cfRule type="expression" dxfId="22" priority="26">
      <formula>J185&lt;&gt;IF(I185=VLOOKUP(I185,#REF!,1,FALSE),"2_Только субъекты МСП")</formula>
    </cfRule>
  </conditionalFormatting>
  <conditionalFormatting sqref="J186">
    <cfRule type="expression" dxfId="21" priority="23">
      <formula>J186=IFERROR(VLOOKUP(I186,#REF!,1,FALSE),"2_Только субъекты МСП")</formula>
    </cfRule>
    <cfRule type="expression" dxfId="20" priority="24">
      <formula>J186&lt;&gt;IF(I186=VLOOKUP(I186,#REF!,1,FALSE),"2_Только субъекты МСП")</formula>
    </cfRule>
  </conditionalFormatting>
  <conditionalFormatting sqref="J245:J250">
    <cfRule type="expression" dxfId="19" priority="21">
      <formula>J245=IFERROR(VLOOKUP(I245,#REF!,1,FALSE),"2_Только субъекты МСП")</formula>
    </cfRule>
    <cfRule type="expression" dxfId="18" priority="22">
      <formula>J245&lt;&gt;IF(I245=VLOOKUP(I245,#REF!,1,FALSE),"2_Только субъекты МСП")</formula>
    </cfRule>
  </conditionalFormatting>
  <conditionalFormatting sqref="J251">
    <cfRule type="expression" dxfId="17" priority="19">
      <formula>J251=IFERROR(VLOOKUP(I251,#REF!,1,FALSE),"2_Только субъекты МСП")</formula>
    </cfRule>
    <cfRule type="expression" dxfId="16" priority="20">
      <formula>J251&lt;&gt;IF(I251=VLOOKUP(I251,#REF!,1,FALSE),"2_Только субъекты МСП")</formula>
    </cfRule>
  </conditionalFormatting>
  <conditionalFormatting sqref="J252">
    <cfRule type="expression" dxfId="15" priority="15">
      <formula>J252=IFERROR(VLOOKUP(I252,#REF!,1,FALSE),"2_Только субъекты МСП")</formula>
    </cfRule>
    <cfRule type="expression" dxfId="14" priority="16">
      <formula>J252&lt;&gt;IF(I252=VLOOKUP(I252,#REF!,1,FALSE),"2_Только субъекты МСП")</formula>
    </cfRule>
  </conditionalFormatting>
  <conditionalFormatting sqref="K252">
    <cfRule type="expression" dxfId="13" priority="13">
      <formula>K252=IFERROR(VLOOKUP(J252,#REF!,1,FALSE),"2_Только субъекты МСП")</formula>
    </cfRule>
    <cfRule type="expression" dxfId="12" priority="14">
      <formula>K252&lt;&gt;IF(J252=VLOOKUP(J252,#REF!,1,FALSE),"2_Только субъекты МСП")</formula>
    </cfRule>
  </conditionalFormatting>
  <conditionalFormatting sqref="J204:J205">
    <cfRule type="expression" dxfId="11" priority="11">
      <formula>J204=IFERROR(VLOOKUP(I204,#REF!,1,FALSE),"2_Только субъекты МСП")</formula>
    </cfRule>
    <cfRule type="expression" dxfId="10" priority="12">
      <formula>J204&lt;&gt;IF(I204=VLOOKUP(I204,#REF!,1,FALSE),"2_Только субъекты МСП")</formula>
    </cfRule>
  </conditionalFormatting>
  <conditionalFormatting sqref="K204:K205">
    <cfRule type="expression" dxfId="9" priority="9">
      <formula>K204=IFERROR(VLOOKUP(J204,#REF!,1,FALSE),"2_Только субъекты МСП")</formula>
    </cfRule>
    <cfRule type="expression" dxfId="8" priority="10">
      <formula>K204&lt;&gt;IF(J204=VLOOKUP(J204,#REF!,1,FALSE),"2_Только субъекты МСП")</formula>
    </cfRule>
  </conditionalFormatting>
  <conditionalFormatting sqref="J253:J257">
    <cfRule type="expression" dxfId="7" priority="7">
      <formula>J253=IFERROR(VLOOKUP(I253,#REF!,1,FALSE),"2_Только субъекты МСП")</formula>
    </cfRule>
    <cfRule type="expression" dxfId="6" priority="8">
      <formula>J253&lt;&gt;IF(I253=VLOOKUP(I253,#REF!,1,FALSE),"2_Только субъекты МСП")</formula>
    </cfRule>
  </conditionalFormatting>
  <conditionalFormatting sqref="J128">
    <cfRule type="expression" dxfId="5" priority="5">
      <formula>J128=IFERROR(VLOOKUP(I128,#REF!,1,FALSE),"2_Только субъекты МСП")</formula>
    </cfRule>
    <cfRule type="expression" dxfId="4" priority="6">
      <formula>J128&lt;&gt;IF(I128=VLOOKUP(I128,#REF!,1,FALSE),"2_Только субъекты МСП")</formula>
    </cfRule>
  </conditionalFormatting>
  <conditionalFormatting sqref="J258:J259">
    <cfRule type="expression" dxfId="3" priority="3">
      <formula>J258=IFERROR(VLOOKUP(I258,#REF!,1,FALSE),"2_Только субъекты МСП")</formula>
    </cfRule>
    <cfRule type="expression" dxfId="2" priority="4">
      <formula>J258&lt;&gt;IF(I258=VLOOKUP(I258,#REF!,1,FALSE),"2_Только субъекты МСП")</formula>
    </cfRule>
  </conditionalFormatting>
  <conditionalFormatting sqref="I258:I259">
    <cfRule type="expression" dxfId="1" priority="1">
      <formula>I258=IFERROR(VLOOKUP(#REF!,#REF!,1,FALSE),"2_Только субъекты МСП")</formula>
    </cfRule>
    <cfRule type="expression" dxfId="0" priority="2">
      <formula>I258&lt;&gt;IF(#REF!=VLOOKUP(#REF!,#REF!,1,FALSE),"2_Только субъекты МСП")</formula>
    </cfRule>
  </conditionalFormatting>
  <dataValidations count="9">
    <dataValidation type="list" allowBlank="1" showInputMessage="1" showErrorMessage="1" sqref="W11:W12 W252 W204:W205">
      <formula1>"электронная, неэлектронная"</formula1>
    </dataValidation>
    <dataValidation type="list" allowBlank="1" showInputMessage="1" showErrorMessage="1" sqref="U11:U12">
      <formula1>$V$19:$V$33</formula1>
    </dataValidation>
    <dataValidation type="list" allowBlank="1" showInputMessage="1" showErrorMessage="1" sqref="L11:L12 L252 L204:L205">
      <formula1>"Да, Нет"</formula1>
    </dataValidation>
    <dataValidation type="list" allowBlank="1" showInputMessage="1" showErrorMessage="1" sqref="J11:J12">
      <formula1>$K$19:$K$21</formula1>
    </dataValidation>
    <dataValidation type="list" allowBlank="1" showInputMessage="1" showErrorMessage="1" sqref="E11:E12">
      <formula1>$F$19:$F$35</formula1>
    </dataValidation>
    <dataValidation type="list" allowBlank="1" showInputMessage="1" showErrorMessage="1" sqref="E252 E204:E205">
      <formula1>$F$15:$F$31</formula1>
    </dataValidation>
    <dataValidation type="list" allowBlank="1" showInputMessage="1" showErrorMessage="1" sqref="J252 J204:J205">
      <formula1>$K$15:$K$17</formula1>
    </dataValidation>
    <dataValidation type="list" allowBlank="1" showInputMessage="1" showErrorMessage="1" sqref="U252 U204:U205">
      <formula1>$V$15:$V$29</formula1>
    </dataValidation>
    <dataValidation type="list" allowBlank="1" showInputMessage="1" showErrorMessage="1" sqref="A252 A204:A205">
      <formula1>#REF!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30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Евенко Елена Васильевна</cp:lastModifiedBy>
  <cp:lastPrinted>2021-09-02T08:42:34Z</cp:lastPrinted>
  <dcterms:created xsi:type="dcterms:W3CDTF">2011-11-18T07:59:33Z</dcterms:created>
  <dcterms:modified xsi:type="dcterms:W3CDTF">2021-12-06T10:28:48Z</dcterms:modified>
</cp:coreProperties>
</file>